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2024\الاثنين 30-12-2024\"/>
    </mc:Choice>
  </mc:AlternateContent>
  <xr:revisionPtr revIDLastSave="0" documentId="13_ncr:1_{BE11DB3C-0D68-4612-B07F-99931A4E8F5C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Sheet1" sheetId="1" r:id="rId1"/>
  </sheets>
  <definedNames>
    <definedName name="_ftn1" localSheetId="0">Sheet1!$A$46</definedName>
    <definedName name="_ftnref1" localSheetId="0">Sheet1!$A$44</definedName>
    <definedName name="_Hlk108983275" localSheetId="0">Sheet1!$A$814</definedName>
    <definedName name="_Hlk108983823" localSheetId="0">Sheet1!$B$814</definedName>
    <definedName name="_Hlk108985755" localSheetId="0">Sheet1!#REF!</definedName>
    <definedName name="_Hlk67211333" localSheetId="0">Sheet1!$C$850</definedName>
    <definedName name="_Hlk73009195" localSheetId="0">Sheet1!$A$579</definedName>
    <definedName name="_Hlk74466031" localSheetId="0">Sheet1!$A$68</definedName>
    <definedName name="_Hlk74650424" localSheetId="0">Sheet1!$A$33</definedName>
    <definedName name="_Hlk74725832" localSheetId="0">Sheet1!$A$110</definedName>
    <definedName name="_Hlk75950772" localSheetId="0">Sheet1!$A$313</definedName>
    <definedName name="_Hlk75951362" localSheetId="0">Sheet1!$A$118</definedName>
    <definedName name="_Hlk78200127" localSheetId="0">Sheet1!#REF!</definedName>
    <definedName name="_Hlk79353798" localSheetId="0">Sheet1!#REF!</definedName>
    <definedName name="_Hlk79921996" localSheetId="0">Sheet1!#REF!</definedName>
    <definedName name="_Hlk80090645" localSheetId="0">Sheet1!$A$388</definedName>
    <definedName name="_Toc106351332" localSheetId="0">Sheet1!$A$460</definedName>
    <definedName name="_Toc109906209" localSheetId="0">Sheet1!$A$461</definedName>
    <definedName name="_Toc46054175" localSheetId="0">Sheet1!$A$378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6" i="1" l="1"/>
  <c r="F404" i="1"/>
  <c r="F405" i="1"/>
  <c r="C406" i="1"/>
  <c r="D406" i="1"/>
  <c r="E406" i="1"/>
  <c r="B406" i="1"/>
  <c r="F406" i="1" l="1"/>
  <c r="C477" i="1"/>
  <c r="C475" i="1"/>
  <c r="C476" i="1"/>
  <c r="C474" i="1"/>
  <c r="C143" i="1"/>
  <c r="B927" i="1"/>
  <c r="C926" i="1" s="1"/>
  <c r="B915" i="1"/>
  <c r="C912" i="1" s="1"/>
  <c r="B903" i="1"/>
  <c r="C902" i="1" s="1"/>
  <c r="B891" i="1"/>
  <c r="C889" i="1" s="1"/>
  <c r="D878" i="1"/>
  <c r="C878" i="1"/>
  <c r="E877" i="1"/>
  <c r="E876" i="1"/>
  <c r="D875" i="1"/>
  <c r="C875" i="1"/>
  <c r="E874" i="1"/>
  <c r="E873" i="1"/>
  <c r="D872" i="1"/>
  <c r="C872" i="1"/>
  <c r="E871" i="1"/>
  <c r="E870" i="1"/>
  <c r="D860" i="1"/>
  <c r="D861" i="1"/>
  <c r="D859" i="1"/>
  <c r="C862" i="1"/>
  <c r="B862" i="1"/>
  <c r="B851" i="1"/>
  <c r="C849" i="1" s="1"/>
  <c r="C901" i="1" l="1"/>
  <c r="C879" i="1"/>
  <c r="E875" i="1"/>
  <c r="C924" i="1"/>
  <c r="C925" i="1"/>
  <c r="D862" i="1"/>
  <c r="C914" i="1"/>
  <c r="C913" i="1"/>
  <c r="C915" i="1" s="1"/>
  <c r="D879" i="1"/>
  <c r="C900" i="1"/>
  <c r="E872" i="1"/>
  <c r="E878" i="1"/>
  <c r="C848" i="1"/>
  <c r="C850" i="1"/>
  <c r="C888" i="1"/>
  <c r="C890" i="1"/>
  <c r="C927" i="1" l="1"/>
  <c r="C903" i="1"/>
  <c r="E879" i="1"/>
  <c r="C851" i="1"/>
  <c r="C891" i="1"/>
  <c r="B840" i="1" l="1"/>
  <c r="C839" i="1" s="1"/>
  <c r="B827" i="1"/>
  <c r="C826" i="1" s="1"/>
  <c r="B815" i="1"/>
  <c r="C813" i="1" s="1"/>
  <c r="B802" i="1"/>
  <c r="C800" i="1" s="1"/>
  <c r="E790" i="1"/>
  <c r="D790" i="1"/>
  <c r="C790" i="1"/>
  <c r="B790" i="1"/>
  <c r="F789" i="1"/>
  <c r="F788" i="1"/>
  <c r="F787" i="1"/>
  <c r="B778" i="1"/>
  <c r="C776" i="1" s="1"/>
  <c r="B767" i="1"/>
  <c r="C765" i="1" s="1"/>
  <c r="C838" i="1" l="1"/>
  <c r="C837" i="1"/>
  <c r="C825" i="1"/>
  <c r="C824" i="1"/>
  <c r="C801" i="1"/>
  <c r="C812" i="1"/>
  <c r="C814" i="1"/>
  <c r="C775" i="1"/>
  <c r="C777" i="1"/>
  <c r="C799" i="1"/>
  <c r="F790" i="1"/>
  <c r="C764" i="1"/>
  <c r="C766" i="1"/>
  <c r="C840" i="1" l="1"/>
  <c r="C827" i="1"/>
  <c r="C815" i="1"/>
  <c r="C802" i="1"/>
  <c r="C778" i="1"/>
  <c r="C767" i="1"/>
  <c r="B755" i="1" l="1"/>
  <c r="C730" i="1" s="1"/>
  <c r="B718" i="1"/>
  <c r="C699" i="1" s="1"/>
  <c r="B681" i="1"/>
  <c r="C657" i="1" s="1"/>
  <c r="B644" i="1"/>
  <c r="C621" i="1" s="1"/>
  <c r="B608" i="1"/>
  <c r="C588" i="1" s="1"/>
  <c r="B573" i="1"/>
  <c r="C548" i="1" s="1"/>
  <c r="C628" i="1" l="1"/>
  <c r="C626" i="1"/>
  <c r="C743" i="1"/>
  <c r="C713" i="1"/>
  <c r="C642" i="1"/>
  <c r="C706" i="1"/>
  <c r="C745" i="1"/>
  <c r="C729" i="1"/>
  <c r="C710" i="1"/>
  <c r="C636" i="1"/>
  <c r="C702" i="1"/>
  <c r="C553" i="1"/>
  <c r="C698" i="1"/>
  <c r="C569" i="1"/>
  <c r="C697" i="1"/>
  <c r="C691" i="1"/>
  <c r="C694" i="1"/>
  <c r="C563" i="1"/>
  <c r="C617" i="1"/>
  <c r="C714" i="1"/>
  <c r="C668" i="1"/>
  <c r="C680" i="1"/>
  <c r="C664" i="1"/>
  <c r="C561" i="1"/>
  <c r="C679" i="1"/>
  <c r="C663" i="1"/>
  <c r="C737" i="1"/>
  <c r="C555" i="1"/>
  <c r="C634" i="1"/>
  <c r="C678" i="1"/>
  <c r="C662" i="1"/>
  <c r="C712" i="1"/>
  <c r="C696" i="1"/>
  <c r="C735" i="1"/>
  <c r="C660" i="1"/>
  <c r="C672" i="1"/>
  <c r="C656" i="1"/>
  <c r="C546" i="1"/>
  <c r="C620" i="1"/>
  <c r="C671" i="1"/>
  <c r="C655" i="1"/>
  <c r="C705" i="1"/>
  <c r="C753" i="1"/>
  <c r="C676" i="1"/>
  <c r="C547" i="1"/>
  <c r="C571" i="1"/>
  <c r="C618" i="1"/>
  <c r="C670" i="1"/>
  <c r="C704" i="1"/>
  <c r="C751" i="1"/>
  <c r="C570" i="1"/>
  <c r="C562" i="1"/>
  <c r="C554" i="1"/>
  <c r="C602" i="1"/>
  <c r="C594" i="1"/>
  <c r="C586" i="1"/>
  <c r="C643" i="1"/>
  <c r="C635" i="1"/>
  <c r="C627" i="1"/>
  <c r="C619" i="1"/>
  <c r="C677" i="1"/>
  <c r="C669" i="1"/>
  <c r="C661" i="1"/>
  <c r="C711" i="1"/>
  <c r="C703" i="1"/>
  <c r="C695" i="1"/>
  <c r="C752" i="1"/>
  <c r="C744" i="1"/>
  <c r="C736" i="1"/>
  <c r="C754" i="1"/>
  <c r="C568" i="1"/>
  <c r="C560" i="1"/>
  <c r="C552" i="1"/>
  <c r="C581" i="1"/>
  <c r="C600" i="1"/>
  <c r="C592" i="1"/>
  <c r="C584" i="1"/>
  <c r="C641" i="1"/>
  <c r="C633" i="1"/>
  <c r="C625" i="1"/>
  <c r="C675" i="1"/>
  <c r="C667" i="1"/>
  <c r="C659" i="1"/>
  <c r="C717" i="1"/>
  <c r="C709" i="1"/>
  <c r="C701" i="1"/>
  <c r="C693" i="1"/>
  <c r="C750" i="1"/>
  <c r="C742" i="1"/>
  <c r="C734" i="1"/>
  <c r="C567" i="1"/>
  <c r="C559" i="1"/>
  <c r="C551" i="1"/>
  <c r="C607" i="1"/>
  <c r="C599" i="1"/>
  <c r="C591" i="1"/>
  <c r="C583" i="1"/>
  <c r="C640" i="1"/>
  <c r="C632" i="1"/>
  <c r="C624" i="1"/>
  <c r="C674" i="1"/>
  <c r="C666" i="1"/>
  <c r="C658" i="1"/>
  <c r="C716" i="1"/>
  <c r="C708" i="1"/>
  <c r="C700" i="1"/>
  <c r="C692" i="1"/>
  <c r="C749" i="1"/>
  <c r="C741" i="1"/>
  <c r="C733" i="1"/>
  <c r="C595" i="1"/>
  <c r="C601" i="1"/>
  <c r="C566" i="1"/>
  <c r="C558" i="1"/>
  <c r="C550" i="1"/>
  <c r="C606" i="1"/>
  <c r="C598" i="1"/>
  <c r="C590" i="1"/>
  <c r="C582" i="1"/>
  <c r="C639" i="1"/>
  <c r="C631" i="1"/>
  <c r="C623" i="1"/>
  <c r="C654" i="1"/>
  <c r="C673" i="1"/>
  <c r="C665" i="1"/>
  <c r="C715" i="1"/>
  <c r="C707" i="1"/>
  <c r="C748" i="1"/>
  <c r="C740" i="1"/>
  <c r="C732" i="1"/>
  <c r="C587" i="1"/>
  <c r="C585" i="1"/>
  <c r="C565" i="1"/>
  <c r="C557" i="1"/>
  <c r="C549" i="1"/>
  <c r="C605" i="1"/>
  <c r="C597" i="1"/>
  <c r="C589" i="1"/>
  <c r="C638" i="1"/>
  <c r="C630" i="1"/>
  <c r="C622" i="1"/>
  <c r="C747" i="1"/>
  <c r="C739" i="1"/>
  <c r="C731" i="1"/>
  <c r="C603" i="1"/>
  <c r="C593" i="1"/>
  <c r="C572" i="1"/>
  <c r="C564" i="1"/>
  <c r="C556" i="1"/>
  <c r="C604" i="1"/>
  <c r="C596" i="1"/>
  <c r="C637" i="1"/>
  <c r="C629" i="1"/>
  <c r="C728" i="1"/>
  <c r="C746" i="1"/>
  <c r="C738" i="1"/>
  <c r="B538" i="1"/>
  <c r="C536" i="1" s="1"/>
  <c r="B525" i="1"/>
  <c r="C523" i="1" s="1"/>
  <c r="B513" i="1"/>
  <c r="C511" i="1" s="1"/>
  <c r="B500" i="1"/>
  <c r="C498" i="1" s="1"/>
  <c r="B477" i="1"/>
  <c r="D486" i="1"/>
  <c r="D487" i="1"/>
  <c r="D485" i="1"/>
  <c r="C488" i="1"/>
  <c r="B488" i="1"/>
  <c r="C644" i="1" l="1"/>
  <c r="D488" i="1"/>
  <c r="C718" i="1"/>
  <c r="C573" i="1"/>
  <c r="C522" i="1"/>
  <c r="C524" i="1"/>
  <c r="C525" i="1" s="1"/>
  <c r="C497" i="1"/>
  <c r="C499" i="1"/>
  <c r="C681" i="1"/>
  <c r="C755" i="1"/>
  <c r="C608" i="1"/>
  <c r="C510" i="1"/>
  <c r="C512" i="1"/>
  <c r="C535" i="1"/>
  <c r="C537" i="1"/>
  <c r="C500" i="1" l="1"/>
  <c r="C538" i="1"/>
  <c r="C513" i="1"/>
  <c r="B466" i="1"/>
  <c r="C464" i="1" s="1"/>
  <c r="B454" i="1"/>
  <c r="C452" i="1" s="1"/>
  <c r="B441" i="1"/>
  <c r="C439" i="1" s="1"/>
  <c r="B429" i="1"/>
  <c r="C426" i="1" s="1"/>
  <c r="B417" i="1"/>
  <c r="C415" i="1" s="1"/>
  <c r="B394" i="1"/>
  <c r="C392" i="1" s="1"/>
  <c r="B383" i="1"/>
  <c r="C381" i="1" s="1"/>
  <c r="B372" i="1"/>
  <c r="C370" i="1" s="1"/>
  <c r="B361" i="1"/>
  <c r="C360" i="1" s="1"/>
  <c r="B350" i="1"/>
  <c r="C348" i="1" s="1"/>
  <c r="B338" i="1"/>
  <c r="C337" i="1" s="1"/>
  <c r="D325" i="1"/>
  <c r="B327" i="1"/>
  <c r="C325" i="1" s="1"/>
  <c r="B317" i="1"/>
  <c r="C315" i="1" s="1"/>
  <c r="B306" i="1"/>
  <c r="C284" i="1" s="1"/>
  <c r="B273" i="1"/>
  <c r="C251" i="1" s="1"/>
  <c r="B240" i="1"/>
  <c r="C225" i="1" s="1"/>
  <c r="B207" i="1"/>
  <c r="C185" i="1" s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52" i="1"/>
  <c r="B175" i="1"/>
  <c r="C153" i="1" s="1"/>
  <c r="B143" i="1"/>
  <c r="C113" i="1"/>
  <c r="B113" i="1"/>
  <c r="C79" i="1"/>
  <c r="B79" i="1"/>
  <c r="C62" i="1"/>
  <c r="B62" i="1"/>
  <c r="C44" i="1"/>
  <c r="B44" i="1"/>
  <c r="C28" i="1"/>
  <c r="B28" i="1"/>
  <c r="C428" i="1" l="1"/>
  <c r="C427" i="1"/>
  <c r="C265" i="1"/>
  <c r="C453" i="1"/>
  <c r="C172" i="1"/>
  <c r="C465" i="1"/>
  <c r="C349" i="1"/>
  <c r="C350" i="1" s="1"/>
  <c r="C164" i="1"/>
  <c r="C326" i="1"/>
  <c r="C327" i="1" s="1"/>
  <c r="C451" i="1"/>
  <c r="C414" i="1"/>
  <c r="D175" i="1"/>
  <c r="C316" i="1"/>
  <c r="C317" i="1" s="1"/>
  <c r="C416" i="1"/>
  <c r="C120" i="1"/>
  <c r="C250" i="1"/>
  <c r="C438" i="1"/>
  <c r="D327" i="1"/>
  <c r="C135" i="1"/>
  <c r="C336" i="1"/>
  <c r="C338" i="1" s="1"/>
  <c r="C440" i="1"/>
  <c r="C127" i="1"/>
  <c r="C266" i="1"/>
  <c r="C463" i="1"/>
  <c r="C168" i="1"/>
  <c r="C258" i="1"/>
  <c r="C391" i="1"/>
  <c r="C393" i="1"/>
  <c r="C380" i="1"/>
  <c r="C382" i="1"/>
  <c r="C371" i="1"/>
  <c r="C372" i="1" s="1"/>
  <c r="C359" i="1"/>
  <c r="C361" i="1" s="1"/>
  <c r="C291" i="1"/>
  <c r="C142" i="1"/>
  <c r="C126" i="1"/>
  <c r="C257" i="1"/>
  <c r="C298" i="1"/>
  <c r="C290" i="1"/>
  <c r="C133" i="1"/>
  <c r="C264" i="1"/>
  <c r="C297" i="1"/>
  <c r="C140" i="1"/>
  <c r="C132" i="1"/>
  <c r="C124" i="1"/>
  <c r="C160" i="1"/>
  <c r="C271" i="1"/>
  <c r="C263" i="1"/>
  <c r="C255" i="1"/>
  <c r="C304" i="1"/>
  <c r="C296" i="1"/>
  <c r="C288" i="1"/>
  <c r="C139" i="1"/>
  <c r="C131" i="1"/>
  <c r="C123" i="1"/>
  <c r="C156" i="1"/>
  <c r="C270" i="1"/>
  <c r="C262" i="1"/>
  <c r="C254" i="1"/>
  <c r="C303" i="1"/>
  <c r="C295" i="1"/>
  <c r="C287" i="1"/>
  <c r="C299" i="1"/>
  <c r="C134" i="1"/>
  <c r="C283" i="1"/>
  <c r="C141" i="1"/>
  <c r="C125" i="1"/>
  <c r="C272" i="1"/>
  <c r="C256" i="1"/>
  <c r="C305" i="1"/>
  <c r="C289" i="1"/>
  <c r="C138" i="1"/>
  <c r="C130" i="1"/>
  <c r="C122" i="1"/>
  <c r="C269" i="1"/>
  <c r="C261" i="1"/>
  <c r="C253" i="1"/>
  <c r="C302" i="1"/>
  <c r="C294" i="1"/>
  <c r="C286" i="1"/>
  <c r="C137" i="1"/>
  <c r="C129" i="1"/>
  <c r="C121" i="1"/>
  <c r="C268" i="1"/>
  <c r="C260" i="1"/>
  <c r="C252" i="1"/>
  <c r="C301" i="1"/>
  <c r="C293" i="1"/>
  <c r="C285" i="1"/>
  <c r="C136" i="1"/>
  <c r="C128" i="1"/>
  <c r="C267" i="1"/>
  <c r="C259" i="1"/>
  <c r="C300" i="1"/>
  <c r="C292" i="1"/>
  <c r="C217" i="1"/>
  <c r="C232" i="1"/>
  <c r="C223" i="1"/>
  <c r="C230" i="1"/>
  <c r="C237" i="1"/>
  <c r="C221" i="1"/>
  <c r="C236" i="1"/>
  <c r="C228" i="1"/>
  <c r="C220" i="1"/>
  <c r="C224" i="1"/>
  <c r="C239" i="1"/>
  <c r="C222" i="1"/>
  <c r="C229" i="1"/>
  <c r="C235" i="1"/>
  <c r="C227" i="1"/>
  <c r="C219" i="1"/>
  <c r="C231" i="1"/>
  <c r="C238" i="1"/>
  <c r="C234" i="1"/>
  <c r="C226" i="1"/>
  <c r="C218" i="1"/>
  <c r="C233" i="1"/>
  <c r="C192" i="1"/>
  <c r="C191" i="1"/>
  <c r="C206" i="1"/>
  <c r="C198" i="1"/>
  <c r="C190" i="1"/>
  <c r="C205" i="1"/>
  <c r="C197" i="1"/>
  <c r="C189" i="1"/>
  <c r="C184" i="1"/>
  <c r="C204" i="1"/>
  <c r="C196" i="1"/>
  <c r="C188" i="1"/>
  <c r="C200" i="1"/>
  <c r="C199" i="1"/>
  <c r="C203" i="1"/>
  <c r="C195" i="1"/>
  <c r="C187" i="1"/>
  <c r="C202" i="1"/>
  <c r="C194" i="1"/>
  <c r="C186" i="1"/>
  <c r="C201" i="1"/>
  <c r="C193" i="1"/>
  <c r="C174" i="1"/>
  <c r="C166" i="1"/>
  <c r="C158" i="1"/>
  <c r="C152" i="1"/>
  <c r="C167" i="1"/>
  <c r="C159" i="1"/>
  <c r="C173" i="1"/>
  <c r="C165" i="1"/>
  <c r="C157" i="1"/>
  <c r="C171" i="1"/>
  <c r="C163" i="1"/>
  <c r="C155" i="1"/>
  <c r="C170" i="1"/>
  <c r="C162" i="1"/>
  <c r="C154" i="1"/>
  <c r="C169" i="1"/>
  <c r="C161" i="1"/>
  <c r="C466" i="1" l="1"/>
  <c r="C429" i="1"/>
  <c r="C454" i="1"/>
  <c r="C383" i="1"/>
  <c r="C394" i="1"/>
  <c r="C417" i="1"/>
  <c r="C441" i="1"/>
  <c r="C306" i="1"/>
  <c r="C273" i="1"/>
  <c r="C207" i="1"/>
  <c r="C240" i="1"/>
  <c r="C175" i="1"/>
  <c r="D113" i="1" l="1"/>
  <c r="D112" i="1"/>
  <c r="D111" i="1"/>
  <c r="D110" i="1"/>
  <c r="D109" i="1"/>
  <c r="D108" i="1"/>
  <c r="D107" i="1"/>
  <c r="D106" i="1"/>
  <c r="D96" i="1"/>
  <c r="D95" i="1"/>
  <c r="D94" i="1"/>
  <c r="D93" i="1"/>
  <c r="D92" i="1"/>
  <c r="D91" i="1"/>
  <c r="D90" i="1"/>
  <c r="D89" i="1"/>
  <c r="D79" i="1"/>
  <c r="D78" i="1"/>
  <c r="D77" i="1"/>
  <c r="D76" i="1"/>
  <c r="D75" i="1"/>
  <c r="D74" i="1"/>
  <c r="D73" i="1"/>
  <c r="D72" i="1"/>
  <c r="D62" i="1"/>
  <c r="D61" i="1"/>
  <c r="D60" i="1"/>
  <c r="D59" i="1"/>
  <c r="D58" i="1"/>
  <c r="D57" i="1"/>
  <c r="D56" i="1"/>
  <c r="D55" i="1"/>
  <c r="D44" i="1"/>
  <c r="D43" i="1"/>
  <c r="D42" i="1"/>
  <c r="D41" i="1"/>
  <c r="D40" i="1"/>
  <c r="D39" i="1"/>
  <c r="D38" i="1"/>
  <c r="D37" i="1"/>
  <c r="D21" i="1"/>
  <c r="D28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<sst xmlns="http://schemas.openxmlformats.org/spreadsheetml/2006/main" count="887" uniqueCount="247">
  <si>
    <t>النسبة المئوية</t>
  </si>
  <si>
    <t>المجموع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</si>
  <si>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</si>
  <si>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-  في حالة الإقتباس يرجى الإشارة إلى المطبوعة كالتالي:</t>
  </si>
  <si>
    <t>سياسة الخصوصية</t>
  </si>
  <si>
    <t>جدول رقم (1.2.3)</t>
  </si>
  <si>
    <t>جدول رقم (1.3.3)</t>
  </si>
  <si>
    <t>جدول رقم (1.4.3)</t>
  </si>
  <si>
    <t>القطاع</t>
  </si>
  <si>
    <t>عدد المنشآت</t>
  </si>
  <si>
    <t>التجارة الداخلية</t>
  </si>
  <si>
    <t>الخدمات</t>
  </si>
  <si>
    <t>التشييد</t>
  </si>
  <si>
    <t>الصناعة التحويلية</t>
  </si>
  <si>
    <t>النقل والتخزين</t>
  </si>
  <si>
    <t>الأنشطة المالية وأنشطة التأمين</t>
  </si>
  <si>
    <t>الصناعة الاستخراجية</t>
  </si>
  <si>
    <t xml:space="preserve">جدول رقم  (1.2.2) </t>
  </si>
  <si>
    <t>عدد العاملين</t>
  </si>
  <si>
    <t>المجموع[1]</t>
  </si>
  <si>
    <t xml:space="preserve">[1] المجموع قد لايتطابق بسبب التقريب </t>
  </si>
  <si>
    <t>جدول رقم  (1.1.2)</t>
  </si>
  <si>
    <t>جدول رقم  (2.2.2)</t>
  </si>
  <si>
    <t>تعويضات العاملين</t>
  </si>
  <si>
    <t>الإجمالي</t>
  </si>
  <si>
    <t>جدول رقم  (1.3.2)</t>
  </si>
  <si>
    <t>الإنتاج الإجمالي</t>
  </si>
  <si>
    <t>جدول  رقم (1.4.2)</t>
  </si>
  <si>
    <t xml:space="preserve">الاستهلاك الوسيط </t>
  </si>
  <si>
    <t>القيمة المضافة</t>
  </si>
  <si>
    <t>جدول رقم (1.1.3)</t>
  </si>
  <si>
    <t>صُنع المنتجات الغذائية</t>
  </si>
  <si>
    <t xml:space="preserve"> 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</si>
  <si>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</si>
  <si>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</si>
  <si>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</si>
  <si>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</si>
  <si>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</si>
  <si>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</si>
  <si>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</si>
  <si>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 xml:space="preserve">  صُنع فحم الكوك والمنتجات النفطية المكررة</t>
  </si>
  <si>
    <t xml:space="preserve"> صُنع المواد الكيميائية والمنتجات الكيميائية</t>
  </si>
  <si>
    <t>صُنع منتجات المطاط واللدائن</t>
  </si>
  <si>
    <t xml:space="preserve"> 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</si>
  <si>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</si>
  <si>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</si>
  <si>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</si>
  <si>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 xml:space="preserve"> صُنع المعدات الكهربائية</t>
  </si>
  <si>
    <t xml:space="preserve"> 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</si>
  <si>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</si>
  <si>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</si>
  <si>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 xml:space="preserve"> صُنع الأثاث</t>
  </si>
  <si>
    <t xml:space="preserve"> الصناعات التحويلية الأخرى</t>
  </si>
  <si>
    <t xml:space="preserve"> إصلاح وتركيب الآلات والمعدات</t>
  </si>
  <si>
    <t>[1] مجموع النسب قد لا يتطابق بسبب التقريب</t>
  </si>
  <si>
    <t xml:space="preserve">جدول رقم (2.2.3)  </t>
  </si>
  <si>
    <t>[1] مجموع النسب قد لايتطابق بسبب التقريب</t>
  </si>
  <si>
    <t xml:space="preserve">جدول رقم (1.5.3) </t>
  </si>
  <si>
    <t>جدول رقم (1.1.4)</t>
  </si>
  <si>
    <t>الأنشطة  الأخرى للتعدين واستغلال المحاجر</t>
  </si>
  <si>
    <t>أنشطة خدمات دعم التعدين</t>
  </si>
  <si>
    <t>جدول رقم (1.2.4)</t>
  </si>
  <si>
    <t xml:space="preserve">النسبة المئوية </t>
  </si>
  <si>
    <t xml:space="preserve">جدول رقم (2.2.4) </t>
  </si>
  <si>
    <t>المجموع [1]</t>
  </si>
  <si>
    <t>جدول رقم (1.3.4)</t>
  </si>
  <si>
    <t xml:space="preserve">المجموع </t>
  </si>
  <si>
    <t>جدول رقم (1.4.4)</t>
  </si>
  <si>
    <t>جدول رقم (1.5.4)</t>
  </si>
  <si>
    <r>
      <t xml:space="preserve">جدول </t>
    </r>
    <r>
      <rPr>
        <b/>
        <sz val="16"/>
        <color rgb="FF000000"/>
        <rFont val="Sakkal Majalla"/>
      </rPr>
      <t>(1.1.5)</t>
    </r>
  </si>
  <si>
    <t>نوع النشاط</t>
  </si>
  <si>
    <t>تجارة التجزئة، باستثناء المركبات ذات المحركات والدراجات النارية</t>
  </si>
  <si>
    <t>تجارة الجملة والتجزئة وإصلاح المركبات ذات المحركات والدراجات النارية</t>
  </si>
  <si>
    <t>تجارة الجملة، باستثناء المركبات ذات المحركات والدراجات النارية</t>
  </si>
  <si>
    <r>
      <t>جدول (1.3.5)</t>
    </r>
    <r>
      <rPr>
        <b/>
        <sz val="11"/>
        <color rgb="FF000000"/>
        <rFont val="Times New Roman"/>
        <family val="1"/>
      </rPr>
      <t xml:space="preserve"> </t>
    </r>
  </si>
  <si>
    <r>
      <t>جدول (1.4.5)</t>
    </r>
    <r>
      <rPr>
        <b/>
        <sz val="11"/>
        <color theme="1"/>
        <rFont val="Times New Roman"/>
        <family val="1"/>
      </rPr>
      <t xml:space="preserve"> </t>
    </r>
  </si>
  <si>
    <t xml:space="preserve">[1] مجموع الأرقام قد لا يتطابق بسبب التقريب </t>
  </si>
  <si>
    <t xml:space="preserve">جدول رقم (1.5.5) </t>
  </si>
  <si>
    <t>جدول رقم (1.1.6)</t>
  </si>
  <si>
    <t>أنشطة التشييد المتخصصة</t>
  </si>
  <si>
    <t>الهندسة المدنية</t>
  </si>
  <si>
    <t>جدول رقم (1.1.2.6)</t>
  </si>
  <si>
    <t xml:space="preserve"> تشييد المباني</t>
  </si>
  <si>
    <t>جدول رقم (2.1.2.6)</t>
  </si>
  <si>
    <t>غير مواطن</t>
  </si>
  <si>
    <t>ذكور</t>
  </si>
  <si>
    <t>إناث</t>
  </si>
  <si>
    <t>جدول رقم (2.2.6)</t>
  </si>
  <si>
    <t>جدول رقم (1.3.6)</t>
  </si>
  <si>
    <t>جدول رقم (1.4.6)</t>
  </si>
  <si>
    <t>جدول رقم (1.5.6)</t>
  </si>
  <si>
    <t xml:space="preserve">القيمة المضافة </t>
  </si>
  <si>
    <t>جدول رقم  (1.1.7)</t>
  </si>
  <si>
    <t>أنشطة النشر</t>
  </si>
  <si>
    <t>الأنشطة البيطرية</t>
  </si>
  <si>
    <t>جدول رقم (1.2.7)</t>
  </si>
  <si>
    <t xml:space="preserve">                                           </t>
  </si>
  <si>
    <t>جدول  رقم (2.2.7)</t>
  </si>
  <si>
    <t>جدول رقم (1.3.7)</t>
  </si>
  <si>
    <t>جدول  رقم (1.4.7)</t>
  </si>
  <si>
    <t>جدول رقم  (1.5.7)</t>
  </si>
  <si>
    <t xml:space="preserve">القيمة المضافة  </t>
  </si>
  <si>
    <t>جدول رقم (1.1.8)</t>
  </si>
  <si>
    <t>التخزين وأنشطة الدعم للنقل</t>
  </si>
  <si>
    <t>النقل البري والنقل عبر الأنابيب</t>
  </si>
  <si>
    <t xml:space="preserve"> أنشطة البريد ونقل الطرود بواسطة مندوبين</t>
  </si>
  <si>
    <t>جدول رقم ( 1.1.2.8)</t>
  </si>
  <si>
    <t>جدول رقم (2.1.2.8)</t>
  </si>
  <si>
    <t>النشاط الاقتصادي</t>
  </si>
  <si>
    <t>المواطنين</t>
  </si>
  <si>
    <t>غير المواطنين</t>
  </si>
  <si>
    <t xml:space="preserve">ذكور </t>
  </si>
  <si>
    <t>اناث</t>
  </si>
  <si>
    <t>جدول رقم (2.2.8)</t>
  </si>
  <si>
    <r>
      <t>جدول</t>
    </r>
    <r>
      <rPr>
        <sz val="12"/>
        <color theme="1"/>
        <rFont val="Arial"/>
        <family val="2"/>
      </rPr>
      <t xml:space="preserve"> </t>
    </r>
    <r>
      <rPr>
        <b/>
        <sz val="14"/>
        <color theme="1"/>
        <rFont val="Sakkal Majalla"/>
      </rPr>
      <t>رقم( 1.3.8 )</t>
    </r>
  </si>
  <si>
    <t>جدول رقم (1.4.8)</t>
  </si>
  <si>
    <t xml:space="preserve">جدول رقم (1.5.8)  </t>
  </si>
  <si>
    <t>جدول رقم (1.1.9)</t>
  </si>
  <si>
    <t xml:space="preserve">عدد  المنشآت </t>
  </si>
  <si>
    <t>أنشطة الخدمات المالية، فيما عدا تمويل التأمين وصناديق المعاشات</t>
  </si>
  <si>
    <t>الأنشطة المساعدة لأنشطة الخدمات المالية وأنشطة التأمين</t>
  </si>
  <si>
    <t>تمويل التأمين وإعادة التأمين وصناديق المعاشات التقاعدية بإستثناء الضمان الاجتماعي الإلزامي</t>
  </si>
  <si>
    <r>
      <t xml:space="preserve">جدول </t>
    </r>
    <r>
      <rPr>
        <b/>
        <sz val="14"/>
        <color theme="1"/>
        <rFont val="Sakkal Majalla"/>
      </rPr>
      <t>رقم</t>
    </r>
    <r>
      <rPr>
        <b/>
        <sz val="14"/>
        <color rgb="FF000000"/>
        <rFont val="Sakkal Majalla"/>
      </rPr>
      <t xml:space="preserve"> (1.1.2.9)</t>
    </r>
  </si>
  <si>
    <t>متوسط عدد العاملين في المنشأة</t>
  </si>
  <si>
    <t>عدد  المنشآت</t>
  </si>
  <si>
    <r>
      <t xml:space="preserve">جدول </t>
    </r>
    <r>
      <rPr>
        <b/>
        <sz val="14"/>
        <color theme="1"/>
        <rFont val="Sakkal Majalla"/>
      </rPr>
      <t>رقم</t>
    </r>
    <r>
      <rPr>
        <b/>
        <sz val="14"/>
        <color rgb="FF000000"/>
        <rFont val="Sakkal Majalla"/>
      </rPr>
      <t xml:space="preserve"> (2.1.2.9)</t>
    </r>
  </si>
  <si>
    <t>جدول رقم (2.2.9)</t>
  </si>
  <si>
    <t>جدول رقم (1.3.9)</t>
  </si>
  <si>
    <t xml:space="preserve">جدول رقم (1.4.9)   </t>
  </si>
  <si>
    <r>
      <t xml:space="preserve">قيم الإستهلاك </t>
    </r>
    <r>
      <rPr>
        <sz val="11"/>
        <color rgb="FF000000"/>
        <rFont val="Arial"/>
        <family val="2"/>
      </rPr>
      <t xml:space="preserve"> </t>
    </r>
    <r>
      <rPr>
        <sz val="12"/>
        <color rgb="FFFFFFFF"/>
        <rFont val="Sakkal Majalla"/>
      </rPr>
      <t>الوسيط</t>
    </r>
  </si>
  <si>
    <t>جدول رقم (1.5.9)</t>
  </si>
  <si>
    <t xml:space="preserve">جدول رقم  (1.5.2) </t>
  </si>
  <si>
    <t>معدل  التغير</t>
  </si>
  <si>
    <t>جدول (1.1.2.5)</t>
  </si>
  <si>
    <t xml:space="preserve">تقرير  المسوح الاقتصادية لإمارة عجمان لعام 2023
</t>
  </si>
  <si>
    <t>الأنشطة الأخرى للتعدين واستغلال المحاجر</t>
  </si>
  <si>
    <t xml:space="preserve"> أنشطة الرعاية مع الإقامة</t>
  </si>
  <si>
    <t xml:space="preserve"> أنشطة الخدمات المالية، فيما عدا تمويل التأمين وصناديق المعاشات</t>
  </si>
  <si>
    <t xml:space="preserve"> تمويل التأمين وإعادة التأمين وصناديق المعاشات التقاعدية باستثناء الضمان الاجتماعي الإلزامي</t>
  </si>
  <si>
    <t xml:space="preserve"> الأنشطة المساعدة لأنشطة الخدمات المالية وأنشطة التأمين</t>
  </si>
  <si>
    <t xml:space="preserve"> معدل التغير للمنشآت الاقتصادية حسب القطاع في إمارة عجمان خلال الأعوام 2021-2022  </t>
  </si>
  <si>
    <t>جميع الحقوق محفوظة – مركز الإحصاء، حكومة عجمان.الإمارات العربية المتحدة @ 2024</t>
  </si>
  <si>
    <t xml:space="preserve">مركز عجمان للإحصاء   _تقرير المسوح الاقتصادية لإمارة عجمان لعام 2023
   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</si>
  <si>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</si>
  <si>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</si>
  <si>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</si>
  <si>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</si>
  <si>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</si>
  <si>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</si>
  <si>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</si>
  <si>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 xml:space="preserve">المصدر:مركز عجمان للإحصاء-مسح المنشآت الاقتصادية 2023                    </t>
  </si>
  <si>
    <t>القيمة:درهم إمارتي</t>
  </si>
  <si>
    <t xml:space="preserve"> التوزيع النسبي لإجمالي منشآت الصناعة التحويلية حسب الأنشطة في إمارة عجمان لعام  2022</t>
  </si>
  <si>
    <t>التوزيع النسبي لإجمالي العاملين في أنشطة الصناعة التحويلية حسب متوسط أعداد العاملين في إمارة عجمان لعام 2022</t>
  </si>
  <si>
    <t>التوزيع النسبي لتعويضات العاملين في أنشطة الصناعة التحويلية في إمارة عجمان لعام  2022</t>
  </si>
  <si>
    <t>التوزيع النسبي لقيم الإنتاج لأنشطة الصناعة التحويلية في إمارة عجمان لعام  2022</t>
  </si>
  <si>
    <t>التوزيع النسبي لقيم الإستهلاك الوسيط لأنشطة الصناعة التحويلية في إمارة عجمان لعام  2022</t>
  </si>
  <si>
    <t>التوزيع النسبي لإجمالي القيمة المضافة لأنشطة الصناعة التحويلية في إمارة عجمان لعام 2022</t>
  </si>
  <si>
    <t xml:space="preserve"> التوزيع النسبي لمنشآت أنشطة الصناعة الإستخراجية حسب الأنشطة في إمارة عجمان لعام 2022 </t>
  </si>
  <si>
    <t xml:space="preserve">التوزيع النسبي للعاملين في أنشطة الصناعة الإستخراجية في إمارة عجمان لعام 2022  </t>
  </si>
  <si>
    <r>
      <t>التوزيع النسبي لتعويضات العاملين في الأنشطة الإستخراجية في إمارة عجمان لعام 2022</t>
    </r>
    <r>
      <rPr>
        <sz val="10"/>
        <color rgb="FF000000"/>
        <rFont val="Sakkal Majalla"/>
      </rPr>
      <t xml:space="preserve"> </t>
    </r>
  </si>
  <si>
    <t>التوزيع النسبي لقيم الانتاج لأنشطة الصناعة الإستخراجية فى إمارة عجمان لعام 2022</t>
  </si>
  <si>
    <t>التوزيع النسبي لقيم  الاستهلاك الوسيط لأنشطة الصناعة الإستخراجية فى إمارة عجمان لعام 2022</t>
  </si>
  <si>
    <t>التوزيع النسبي لإجمالي القيمة المضافة لأنشطة الصناعة الإستخراجية في إمارة عجمان  لعام 2022</t>
  </si>
  <si>
    <t>التوزيع النسبى  لمنشآت أنشطة التجارة الداخلية حسب الأنشطة في إمارة عجمان لعام 2022</t>
  </si>
  <si>
    <r>
      <t xml:space="preserve">التوزيع النسبي للعاملين في أنشطة </t>
    </r>
    <r>
      <rPr>
        <b/>
        <sz val="14"/>
        <color theme="1"/>
        <rFont val="Sakkal Majalla"/>
      </rPr>
      <t xml:space="preserve">التجارة الداخلية </t>
    </r>
    <r>
      <rPr>
        <b/>
        <sz val="14"/>
        <color rgb="FF000000"/>
        <rFont val="Sakkal Majalla"/>
      </rPr>
      <t xml:space="preserve">في إمارة عجمان لعام 2022 </t>
    </r>
  </si>
  <si>
    <t>التوزيع النسبي لتعويضات العاملين في أنشطة التجارة الداخلية في إمارة عجمان لعام 2022</t>
  </si>
  <si>
    <t>التوزيع النسبي لقيم الإنتاج الإجمالي لأنشطة التجارة الداخلية في إمارة عجمان لعام 2022</t>
  </si>
  <si>
    <t>التوزيع النسبي لقيم الإستهلاك الوسيط لأنشطة التجارة الداخلية في إمارة عجمان لعام 2022</t>
  </si>
  <si>
    <t>المجموع  [1]</t>
  </si>
  <si>
    <t>التوزيع النسبي لإجمالي القيمة المضافة لأنشطة التجارة الداخلية في إمارة عجمان لعام 2022</t>
  </si>
  <si>
    <t>متوسط العاملين</t>
  </si>
  <si>
    <t xml:space="preserve">عدد العاملين </t>
  </si>
  <si>
    <t>التوزيع النسبي لأنشطة  التشييد حسب عدد المنشآت في إمارة عجمان  لعام 2022</t>
  </si>
  <si>
    <t>التوزيع النسبي لأنشطة التشييد  حسب عدد العاملين في إمارة عجمان  لعام 2022</t>
  </si>
  <si>
    <r>
      <t xml:space="preserve">إجمالي العاملين في </t>
    </r>
    <r>
      <rPr>
        <b/>
        <sz val="14"/>
        <color theme="1"/>
        <rFont val="Sakkal Majalla"/>
      </rPr>
      <t xml:space="preserve">أنشطة التشييد </t>
    </r>
    <r>
      <rPr>
        <b/>
        <sz val="14"/>
        <color rgb="FF000000"/>
        <rFont val="Sakkal Majalla"/>
      </rPr>
      <t>حسب الجنسية والنوع في إمارة عجمان  لعام 2022  [1]</t>
    </r>
  </si>
  <si>
    <t>التوزيع النسبي لقيم أنشطة التشييد بحسب الإستهلاك الوسيط في إمارة عجمان لعام 2022</t>
  </si>
  <si>
    <t xml:space="preserve"> التوزيع النسبي لأنشطة التشييد بحسب القيمة المضافة في إمارة عجمان لعام 2022</t>
  </si>
  <si>
    <t>التوزيع النسبي لإجمالي المنشآت حسب أنشطة الخدمات في إمارة عجمان لعام 2022</t>
  </si>
  <si>
    <t>الإقامة</t>
  </si>
  <si>
    <t>أنشطة خدمات الأطعمة والمشروبات</t>
  </si>
  <si>
    <t>أنشطة إنتاج الأفلام والبرامج التليفزيونية والتسجيلات الصوتية ونشر الموسيقى</t>
  </si>
  <si>
    <t>أنشطة البرمجة الحاسوبية والخبرة الاستشارية وما يتصل بها من أنشطة</t>
  </si>
  <si>
    <t>الأنشطة العقارية</t>
  </si>
  <si>
    <t>الأنشطة القانونية وأنشطة المحاسبة</t>
  </si>
  <si>
    <t>أنشطة المكاتب الرئيسية، والأنشطة الاستشارية في مجال الإدارة</t>
  </si>
  <si>
    <t>الأنشطة المعمارية والهندسية، والاختبارات الفنية والتحليل</t>
  </si>
  <si>
    <t>أبحاث الإعلان والسوق</t>
  </si>
  <si>
    <t>الأنشطة المهنية والعلمية والتقنية الأخرى</t>
  </si>
  <si>
    <t>الأنشطة الإيجارية</t>
  </si>
  <si>
    <t>أنشطة الاستخدام</t>
  </si>
  <si>
    <t>وكالات السفر ومشغّلو الجولات السياحية وخدمات الحجز والأنشطة المتصلة بها</t>
  </si>
  <si>
    <t>أنشطة الأمن والتحقيقات</t>
  </si>
  <si>
    <t>أنشطة تقديم الخدمات للمباني وتجميل المواقع</t>
  </si>
  <si>
    <t>الأنشطة الإدارية للمكاتب، وأنشطة الدعم للمكاتب وغير ذلك من أنشطة الدعم للأعمال</t>
  </si>
  <si>
    <t>التعليم</t>
  </si>
  <si>
    <t>الأنشطة في مجال صحة الإنسان</t>
  </si>
  <si>
    <t>أنشطة العمل الاجتماعي، دون إقامة</t>
  </si>
  <si>
    <t>الأنشطة الإبداعية والفنون وأنشطة الترفيه</t>
  </si>
  <si>
    <t>الأنشطة الرياضية وأنشطة التسلية والترفيه</t>
  </si>
  <si>
    <t>أنشطة المنظمات ذات العضوية</t>
  </si>
  <si>
    <t>إصلاح أجهزة الحاسوب والسلع الشخصية والمنزلية</t>
  </si>
  <si>
    <t>أنشطة الخدمات الشخصية الأخرى</t>
  </si>
  <si>
    <t>التوزيع النسبي لإجمالي العاملين  حسب أنشطة الخدمات  في إمارة عجمان لعام 2022</t>
  </si>
  <si>
    <r>
      <t>ا</t>
    </r>
    <r>
      <rPr>
        <b/>
        <sz val="14"/>
        <color theme="1"/>
        <rFont val="Sakkal Majalla"/>
      </rPr>
      <t>لتوزيع النسبي لإجمالي تعويضات العاملين حسب أنشطة الخدمات  في إمارة عجمان لعام 2022</t>
    </r>
  </si>
  <si>
    <t>التوزيع النسبي لقيم  إجمالي الإنتاج حسب أنشطة الخدمات في إمارة عجمان لعام 2022</t>
  </si>
  <si>
    <t>التوزيع النسبي لإجمالي  الإستهلاك الوسيط حسب أنشطة الخدمات في إمارة عجمان لعام 2022</t>
  </si>
  <si>
    <t>التوزيع النسبي لإجمالي  القيمة المضافة حسب أنشطة الخدمات في إمارة عجمان لعام 2022</t>
  </si>
  <si>
    <t xml:space="preserve">[1] مجموع النسب قد لا يتطابق  بسبب التقريب </t>
  </si>
  <si>
    <t>النسبة المئوية[1]</t>
  </si>
  <si>
    <t>تمويل التأمين وإعادة التأمين وصناديق المعاشات التقاعدية باستثناء الضمان الاجتماعي الإلزامي</t>
  </si>
  <si>
    <t>الجنسية</t>
  </si>
  <si>
    <t>ذكر</t>
  </si>
  <si>
    <t>أنثى</t>
  </si>
  <si>
    <t xml:space="preserve">مواطن </t>
  </si>
  <si>
    <t>مواطن</t>
  </si>
  <si>
    <t>تجارة التجزئة  باستثناء المركبات ذات المحركات والدراجات النارية</t>
  </si>
  <si>
    <t>تجارة الجملة  باستثناء المركبات ذات المحركات والدراجات النارية</t>
  </si>
  <si>
    <r>
      <t>التوزيع النسبي لإجمالي المنشآت العاملة في قطاع النقل</t>
    </r>
    <r>
      <rPr>
        <sz val="12"/>
        <color theme="1"/>
        <rFont val="Arial"/>
        <family val="2"/>
      </rPr>
      <t xml:space="preserve"> </t>
    </r>
    <r>
      <rPr>
        <b/>
        <sz val="14"/>
        <color theme="1"/>
        <rFont val="Sakkal Majalla"/>
      </rPr>
      <t>والتخزين حسب نوع النشاط في إمارة عجمان لعام 2022</t>
    </r>
  </si>
  <si>
    <t>التوزيع النسبي لإجمالي العاملين في قطاع النقل والتخزين حسب  نوع النشاط في إمارة عجمان لعام 2022</t>
  </si>
  <si>
    <r>
      <t xml:space="preserve">إجمالي العاملين فى قطاع </t>
    </r>
    <r>
      <rPr>
        <b/>
        <sz val="14"/>
        <color theme="1"/>
        <rFont val="Sakkal Majalla"/>
      </rPr>
      <t xml:space="preserve">النقل والتخزين  </t>
    </r>
    <r>
      <rPr>
        <b/>
        <sz val="14"/>
        <color rgb="FF000000"/>
        <rFont val="Sakkal Majalla"/>
      </rPr>
      <t>حسب الجنسية والنوع في إمارة عجمان لعام 2022</t>
    </r>
  </si>
  <si>
    <t>التوزيع النسبي لقيم تعويضات العاملين حسب نوع النشاط في إمارة عجمان لعام 2022</t>
  </si>
  <si>
    <t xml:space="preserve"> منشآت الأنشطة المالية وأنشطة التأمين حسب متوسط أعداد العاملين في إمارة عجمان لعام 2022</t>
  </si>
  <si>
    <t>العاملين  في الأنشطة المالية وأنشطة التأمين حسب الجنسية والنوع في إمارة عجمان لعام 2022</t>
  </si>
  <si>
    <t>التوزيع النسبي لتعويضات العاملين في الأنشطة المالية وأنشطة التأمين في إمارة عجمان لعام 2022</t>
  </si>
  <si>
    <t>التوزيع النسبي لإجمالي القيمة المضافة لأنشطة المالية وأنشطة التأمين في إمارة عجمان لعام 2022</t>
  </si>
  <si>
    <t>التوزيع النسبي لقيم الإستهلاك الوسيط للأنشطة المالية وأنشطة التأمين في إمارة عجمان لعام 2022</t>
  </si>
  <si>
    <t>التوزيع النسبي لقيم الإنتاج الإجمالي لأنشطة المالية وأنشطة التأمين في إمارة عجمان لعام 2022</t>
  </si>
  <si>
    <t>التوزيع النسبي لمنشآت الأنشطة المالية وأنشطة التأمين حسب الأنشطة في إمارة عجمان لعام 2022</t>
  </si>
  <si>
    <t>التوزيع النسبي لإجمالي القيمة المضافة بحسب نوع النشاط في إمارة عجمان لعام 2022</t>
  </si>
  <si>
    <t>التوزيع النسبي لإجمالي  قيم الاستهلاك الوسيط حسب نوع النشاط في إمارة عجمان لعام 2022</t>
  </si>
  <si>
    <t>التوزيع النسبي لقيم الإنتاج حسب نوع النشاط في إمارة عجمان لعام 2022</t>
  </si>
  <si>
    <t xml:space="preserve">معدل التغير لإجمالي العاملين حسب القطاع في إمارة عجمان خلال الأعوام 2021- 2022 </t>
  </si>
  <si>
    <t>القيمة: الدرهم إمارتي</t>
  </si>
  <si>
    <t xml:space="preserve">معدل التغير لتعويضات العاملين حسب القطاع في إمارة عجمان خلال الأعوام 2021- 2022 </t>
  </si>
  <si>
    <t xml:space="preserve">معدل التغير للإنتاج الإجمالي حسب القطاع في إمارة عجمان خلال الأعوام 2021- 2022 </t>
  </si>
  <si>
    <t>معدل التغير لإجمالي الاستهلاك الوسيط للأنشطة الاقتصادية حسب القطاع في إمارة عجمان خلال الأعوام 2021- 2022</t>
  </si>
  <si>
    <t>معدل التغير لإجمالي القيمة المضافة حسب القطاع في إمارة عجمان خلال الأعوام 2021-2022</t>
  </si>
  <si>
    <t>الإجمالي [1]</t>
  </si>
  <si>
    <t xml:space="preserve">جدول (2.1.2.5) </t>
  </si>
  <si>
    <r>
      <t xml:space="preserve">إجمالي العاملين فى </t>
    </r>
    <r>
      <rPr>
        <b/>
        <sz val="14"/>
        <color theme="1"/>
        <rFont val="Sakkal Majalla"/>
      </rPr>
      <t xml:space="preserve">التجارة الداخلية </t>
    </r>
    <r>
      <rPr>
        <b/>
        <sz val="14"/>
        <color rgb="FF000000"/>
        <rFont val="Sakkal Majalla"/>
      </rPr>
      <t>حسب الجنسية والنوع في إمارة عجمان لعام 2022 [1]</t>
    </r>
  </si>
  <si>
    <t xml:space="preserve">جدول رقم (2.2.5)  </t>
  </si>
  <si>
    <t xml:space="preserve"> التوزيع النسبي لأنشطة التشييد بحسب تعويضات العاملين في إمارة عجمان  لعام 2022 [1]</t>
  </si>
  <si>
    <t>قيم الانتاج</t>
  </si>
  <si>
    <t xml:space="preserve">قيم الانتاج </t>
  </si>
  <si>
    <t>التوزيع النسبي  لإجمالي قيم الانتاج حسب أنشطة التشييد في إمارة عجمان لعام 2022</t>
  </si>
  <si>
    <t>قيم الاستهلاك الوسيط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</si>
</sst>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%0.00"/>
    <numFmt numFmtId="166" formatCode="%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1"/>
      <name val="Sakkal Majalla"/>
    </font>
    <font>
      <sz val="10"/>
      <color rgb="FF000000"/>
      <name val="Sakkal Majalla"/>
    </font>
    <font>
      <sz val="11"/>
      <color rgb="FFFFFFFF"/>
      <name val="Sakkal Majalla"/>
    </font>
    <font>
      <sz val="11"/>
      <color rgb="FF000000"/>
      <name val="Sakkal Majalla"/>
    </font>
    <font>
      <u/>
      <sz val="11"/>
      <color theme="10"/>
      <name val="Calibri"/>
      <family val="2"/>
      <scheme val="minor"/>
    </font>
    <font>
      <sz val="12"/>
      <color rgb="FF000000"/>
      <name val="Sakkal Majalla"/>
    </font>
    <font>
      <b/>
      <sz val="22"/>
      <color rgb="FF806000"/>
      <name val="Sakkal Majalla"/>
    </font>
    <font>
      <b/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sz val="10"/>
      <color theme="1"/>
      <name val="Sakkal Majalla"/>
    </font>
    <font>
      <b/>
      <sz val="14"/>
      <color rgb="FF000000"/>
      <name val="Sakkal Majalla"/>
    </font>
    <font>
      <b/>
      <sz val="12"/>
      <color rgb="FFFFFFFF"/>
      <name val="Sakkal Majalla"/>
    </font>
    <font>
      <b/>
      <sz val="11"/>
      <color rgb="FFFFFFFF"/>
      <name val="Sakkal Majalla"/>
    </font>
    <font>
      <sz val="10"/>
      <color theme="1"/>
      <name val="Arial"/>
      <family val="2"/>
    </font>
    <font>
      <sz val="11"/>
      <color theme="1"/>
      <name val="Sakkal Majalla"/>
    </font>
    <font>
      <b/>
      <sz val="16"/>
      <color rgb="FF000000"/>
      <name val="Sakkal Majalla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Sakkal Majalla"/>
    </font>
    <font>
      <sz val="16"/>
      <color theme="1"/>
      <name val="Sakkal Majalla"/>
    </font>
    <font>
      <sz val="12"/>
      <color theme="1"/>
      <name val="Arial"/>
      <family val="2"/>
    </font>
    <font>
      <b/>
      <sz val="11"/>
      <color rgb="FF826228"/>
      <name val="Sakkal Majalla"/>
    </font>
    <font>
      <sz val="11"/>
      <color rgb="FF000000"/>
      <name val="Arial"/>
      <family val="2"/>
    </font>
    <font>
      <sz val="12"/>
      <color theme="0"/>
      <name val="Sakkal Majalla"/>
    </font>
    <font>
      <sz val="11"/>
      <color theme="1"/>
      <name val="Calibri"/>
      <family val="2"/>
      <scheme val="minor"/>
    </font>
    <font>
      <sz val="10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2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vertical="top" wrapText="1" readingOrder="2"/>
    </xf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justify" vertical="center" readingOrder="2"/>
    </xf>
    <xf numFmtId="0" fontId="12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3" fontId="3" fillId="0" borderId="1" xfId="0" applyNumberFormat="1" applyFont="1" applyBorder="1" applyAlignment="1">
      <alignment horizontal="center" vertical="center" wrapText="1" readingOrder="2"/>
    </xf>
    <xf numFmtId="3" fontId="2" fillId="2" borderId="1" xfId="0" applyNumberFormat="1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 wrapText="1" readingOrder="2"/>
    </xf>
    <xf numFmtId="0" fontId="13" fillId="0" borderId="0" xfId="0" applyFont="1" applyAlignment="1">
      <alignment horizontal="center" vertical="center" readingOrder="2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readingOrder="2"/>
    </xf>
    <xf numFmtId="0" fontId="21" fillId="0" borderId="0" xfId="0" applyFont="1" applyAlignment="1">
      <alignment horizontal="right" vertical="center" readingOrder="2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 readingOrder="2"/>
    </xf>
    <xf numFmtId="3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 readingOrder="2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2"/>
    </xf>
    <xf numFmtId="3" fontId="2" fillId="2" borderId="1" xfId="0" applyNumberFormat="1" applyFont="1" applyFill="1" applyBorder="1" applyAlignment="1">
      <alignment horizontal="center" vertical="center" readingOrder="2"/>
    </xf>
    <xf numFmtId="3" fontId="26" fillId="2" borderId="0" xfId="0" applyNumberFormat="1" applyFont="1" applyFill="1" applyAlignment="1">
      <alignment horizontal="center"/>
    </xf>
    <xf numFmtId="3" fontId="26" fillId="2" borderId="0" xfId="0" applyNumberFormat="1" applyFont="1" applyFill="1" applyAlignment="1">
      <alignment horizontal="center" vertical="center"/>
    </xf>
    <xf numFmtId="10" fontId="0" fillId="0" borderId="0" xfId="2" applyNumberFormat="1" applyFont="1"/>
    <xf numFmtId="3" fontId="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28" fillId="0" borderId="0" xfId="1" applyFont="1" applyAlignment="1">
      <alignment horizontal="right" vertical="center" readingOrder="2"/>
    </xf>
    <xf numFmtId="0" fontId="12" fillId="0" borderId="0" xfId="0" applyFont="1"/>
    <xf numFmtId="10" fontId="12" fillId="0" borderId="0" xfId="2" applyNumberFormat="1" applyFont="1"/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 readingOrder="2"/>
    </xf>
    <xf numFmtId="0" fontId="26" fillId="2" borderId="1" xfId="0" applyFont="1" applyFill="1" applyBorder="1" applyAlignment="1">
      <alignment horizontal="center" vertical="center" wrapText="1"/>
    </xf>
    <xf numFmtId="10" fontId="1" fillId="0" borderId="0" xfId="2" applyNumberFormat="1" applyFont="1" applyAlignment="1">
      <alignment vertical="center"/>
    </xf>
    <xf numFmtId="0" fontId="9" fillId="3" borderId="0" xfId="0" applyFont="1" applyFill="1" applyAlignment="1">
      <alignment vertical="center" wrapText="1" readingOrder="2"/>
    </xf>
    <xf numFmtId="164" fontId="0" fillId="0" borderId="0" xfId="3" applyNumberFormat="1" applyFont="1"/>
    <xf numFmtId="164" fontId="0" fillId="0" borderId="0" xfId="3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13" fillId="0" borderId="0" xfId="0" applyFont="1" applyAlignment="1">
      <alignment vertical="center" readingOrder="2"/>
    </xf>
    <xf numFmtId="1" fontId="2" fillId="2" borderId="1" xfId="0" applyNumberFormat="1" applyFont="1" applyFill="1" applyBorder="1" applyAlignment="1">
      <alignment horizontal="center" vertical="center" wrapText="1" readingOrder="2"/>
    </xf>
    <xf numFmtId="1" fontId="0" fillId="0" borderId="1" xfId="0" applyNumberFormat="1" applyBorder="1" applyAlignment="1">
      <alignment horizontal="center" vertical="center"/>
    </xf>
    <xf numFmtId="3" fontId="31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 readingOrder="2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 readingOrder="2"/>
    </xf>
    <xf numFmtId="9" fontId="26" fillId="2" borderId="1" xfId="0" applyNumberFormat="1" applyFont="1" applyFill="1" applyBorder="1" applyAlignment="1">
      <alignment horizontal="center" vertical="center" wrapText="1" readingOrder="2"/>
    </xf>
    <xf numFmtId="0" fontId="3" fillId="3" borderId="0" xfId="0" applyFont="1" applyFill="1" applyAlignment="1">
      <alignment horizontal="right" vertical="top" wrapText="1" readingOrder="2"/>
    </xf>
    <xf numFmtId="0" fontId="8" fillId="0" borderId="1" xfId="0" applyFont="1" applyBorder="1" applyAlignment="1">
      <alignment horizontal="center" vertical="center"/>
    </xf>
    <xf numFmtId="0" fontId="29" fillId="0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 wrapText="1"/>
    </xf>
    <xf numFmtId="165" fontId="5" fillId="2" borderId="6" xfId="2" applyNumberFormat="1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166" fontId="26" fillId="2" borderId="1" xfId="0" applyNumberFormat="1" applyFont="1" applyFill="1" applyBorder="1" applyAlignment="1">
      <alignment horizontal="center" vertical="center" wrapText="1" readingOrder="2"/>
    </xf>
    <xf numFmtId="166" fontId="2" fillId="2" borderId="1" xfId="2" applyNumberFormat="1" applyFont="1" applyFill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3" fillId="0" borderId="0" xfId="0" applyFont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right" vertical="center" readingOrder="2"/>
    </xf>
    <xf numFmtId="0" fontId="3" fillId="3" borderId="0" xfId="0" applyFont="1" applyFill="1" applyAlignment="1">
      <alignment horizontal="right" vertical="top" wrapText="1" readingOrder="2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826228"/>
      <color rgb="FFFFD966"/>
      <color rgb="FFDCB865"/>
      <color rgb="FF70AD47"/>
      <color rgb="FFF2F2F2"/>
      <color rgb="FF9B9B9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66675</xdr:rowOff>
    </xdr:from>
    <xdr:to>
      <xdr:col>0</xdr:col>
      <xdr:colOff>1971676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85C02-C65C-45FB-BDDE-E0896A6AB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896324" y="66675"/>
          <a:ext cx="18383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928"/>
  <sheetViews>
    <sheetView showGridLines="0" rightToLeft="1" tabSelected="1" topLeftCell="A11" zoomScaleNormal="100" workbookViewId="0">
      <selection activeCell="F17" sqref="F17"/>
    </sheetView>
  </sheetViews>
  <sheetFormatPr defaultRowHeight="15" x14ac:dyDescent="0.25"/>
  <cols>
    <col min="1" max="1" width="64.7109375" customWidth="1"/>
    <col min="2" max="2" width="20.7109375" customWidth="1"/>
    <col min="3" max="3" width="20.42578125" customWidth="1"/>
    <col min="4" max="4" width="19.5703125" customWidth="1"/>
    <col min="5" max="5" width="16" customWidth="1"/>
    <col min="6" max="6" width="17.140625" customWidth="1"/>
    <col min="8" max="8" width="20.140625" bestFit="1" customWidth="1"/>
    <col min="12" max="13" width="12" customWidth="1"/>
  </cols>
  <sheetData>
    <row r="5" spans="1:13" ht="32.25" x14ac:dyDescent="0.25">
      <c r="A5" s="93" t="s">
        <v>134</v>
      </c>
      <c r="B5" s="93"/>
      <c r="C5" s="93"/>
      <c r="D5" s="93"/>
      <c r="E5" s="93"/>
      <c r="F5" s="93"/>
      <c r="G5" s="93"/>
      <c r="H5" s="61"/>
      <c r="I5" s="3"/>
      <c r="J5" s="3"/>
      <c r="K5" s="3"/>
      <c r="L5" s="3"/>
      <c r="M5" s="3"/>
    </row>
    <row r="6" spans="1:13" ht="18.75" x14ac:dyDescent="0.45">
      <c r="A6" s="104" t="s">
        <v>141</v>
      </c>
      <c r="B6" s="104"/>
      <c r="C6" s="104"/>
      <c r="D6" s="104"/>
      <c r="E6" s="104"/>
      <c r="F6" s="104"/>
      <c r="G6" s="104"/>
      <c r="H6" s="4"/>
      <c r="I6" s="4"/>
      <c r="J6" s="4"/>
      <c r="K6" s="4"/>
    </row>
    <row r="7" spans="1:13" ht="40.5" customHeight="1" x14ac:dyDescent="0.25">
      <c r="A7" s="105" t="s">
        <v>2</v>
      </c>
      <c r="B7" s="105"/>
      <c r="C7" s="105"/>
      <c r="D7" s="105"/>
      <c r="E7" s="105"/>
      <c r="F7" s="105"/>
      <c r="G7" s="105"/>
      <c r="H7" s="5"/>
      <c r="I7" s="5"/>
      <c r="J7" s="5"/>
      <c r="K7" s="5"/>
    </row>
    <row r="8" spans="1:13" ht="24.75" customHeight="1" x14ac:dyDescent="0.45">
      <c r="A8" s="108" t="s">
        <v>3</v>
      </c>
      <c r="B8" s="108"/>
      <c r="C8" s="108"/>
      <c r="D8" s="108"/>
      <c r="E8" s="108"/>
      <c r="F8" s="108"/>
      <c r="G8" s="108"/>
      <c r="H8" s="4"/>
      <c r="I8" s="4"/>
      <c r="J8" s="4"/>
      <c r="K8" s="4"/>
    </row>
    <row r="9" spans="1:13" ht="18.75" x14ac:dyDescent="0.45">
      <c r="A9" s="109" t="s">
        <v>142</v>
      </c>
      <c r="B9" s="109"/>
      <c r="C9" s="109"/>
      <c r="D9" s="109"/>
      <c r="E9" s="109"/>
      <c r="F9" s="109"/>
      <c r="G9" s="109"/>
      <c r="H9" s="4"/>
      <c r="I9" s="4"/>
      <c r="J9" s="4"/>
      <c r="K9" s="4"/>
    </row>
    <row r="10" spans="1:13" ht="18.75" x14ac:dyDescent="0.45">
      <c r="A10" s="76"/>
      <c r="B10" s="76"/>
      <c r="C10" s="76"/>
      <c r="D10" s="76"/>
      <c r="E10" s="76"/>
      <c r="F10" s="76"/>
      <c r="G10" s="76"/>
      <c r="H10" s="4"/>
      <c r="I10" s="4"/>
      <c r="J10" s="4"/>
      <c r="K10" s="4"/>
    </row>
    <row r="11" spans="1:13" ht="18.75" x14ac:dyDescent="0.25">
      <c r="A11" s="78" t="s">
        <v>143</v>
      </c>
      <c r="B11" s="78" t="s">
        <v>144</v>
      </c>
      <c r="C11" s="78" t="s">
        <v>4</v>
      </c>
      <c r="D11" s="78" t="s">
        <v>145</v>
      </c>
    </row>
    <row r="12" spans="1:13" ht="25.5" x14ac:dyDescent="0.25">
      <c r="A12" s="79" t="s">
        <v>146</v>
      </c>
      <c r="B12" s="79" t="s">
        <v>147</v>
      </c>
      <c r="C12" s="79" t="s">
        <v>148</v>
      </c>
      <c r="D12" s="79" t="s">
        <v>149</v>
      </c>
    </row>
    <row r="13" spans="1:13" x14ac:dyDescent="0.25">
      <c r="A13" s="6"/>
      <c r="B13" s="6"/>
      <c r="C13" s="6"/>
      <c r="D13" s="6"/>
    </row>
    <row r="14" spans="1:13" x14ac:dyDescent="0.25">
      <c r="A14" s="6"/>
      <c r="B14" s="6"/>
      <c r="C14" s="6"/>
      <c r="D14" s="6"/>
    </row>
    <row r="15" spans="1:13" x14ac:dyDescent="0.25">
      <c r="A15" s="6"/>
      <c r="B15" s="6"/>
      <c r="C15" s="6"/>
      <c r="D15" s="6"/>
    </row>
    <row r="16" spans="1:13" x14ac:dyDescent="0.25">
      <c r="A16" s="6"/>
      <c r="B16" s="6"/>
      <c r="C16" s="6"/>
      <c r="D16" s="6"/>
    </row>
    <row r="17" spans="1:13" ht="21.75" x14ac:dyDescent="0.25">
      <c r="A17" s="103" t="s">
        <v>21</v>
      </c>
      <c r="B17" s="103"/>
      <c r="C17" s="103"/>
      <c r="D17" s="103"/>
    </row>
    <row r="18" spans="1:13" ht="21.75" x14ac:dyDescent="0.25">
      <c r="A18" s="111" t="s">
        <v>140</v>
      </c>
      <c r="B18" s="111"/>
      <c r="C18" s="111"/>
      <c r="D18" s="111"/>
      <c r="E18" s="10"/>
      <c r="F18" s="10"/>
    </row>
    <row r="19" spans="1:13" ht="21.75" x14ac:dyDescent="0.25">
      <c r="A19" s="88" t="s">
        <v>8</v>
      </c>
      <c r="B19" s="88" t="s">
        <v>9</v>
      </c>
      <c r="C19" s="88"/>
      <c r="D19" s="88" t="s">
        <v>132</v>
      </c>
      <c r="E19" s="10"/>
      <c r="F19" s="10"/>
    </row>
    <row r="20" spans="1:13" ht="21.75" x14ac:dyDescent="0.25">
      <c r="A20" s="88"/>
      <c r="B20" s="9">
        <v>2021</v>
      </c>
      <c r="C20" s="9">
        <v>2022</v>
      </c>
      <c r="D20" s="88"/>
      <c r="E20" s="10"/>
      <c r="F20" s="10"/>
    </row>
    <row r="21" spans="1:13" ht="19.5" customHeight="1" x14ac:dyDescent="0.25">
      <c r="A21" s="9" t="s">
        <v>10</v>
      </c>
      <c r="B21" s="43">
        <v>17635</v>
      </c>
      <c r="C21" s="43">
        <v>18140.999999999989</v>
      </c>
      <c r="D21" s="80">
        <f>(C21-B21)/B21</f>
        <v>2.869294017578617E-2</v>
      </c>
      <c r="E21" s="60"/>
      <c r="M21" s="42"/>
    </row>
    <row r="22" spans="1:13" ht="15.75" customHeight="1" x14ac:dyDescent="0.25">
      <c r="A22" s="9" t="s">
        <v>11</v>
      </c>
      <c r="B22" s="43">
        <v>14424</v>
      </c>
      <c r="C22" s="43">
        <v>14661</v>
      </c>
      <c r="D22" s="80">
        <f t="shared" ref="D22:D27" si="0">(C22-B22)/B22</f>
        <v>1.6430948419301164E-2</v>
      </c>
      <c r="E22" s="60"/>
      <c r="M22" s="42"/>
    </row>
    <row r="23" spans="1:13" ht="14.25" customHeight="1" x14ac:dyDescent="0.25">
      <c r="A23" s="9" t="s">
        <v>12</v>
      </c>
      <c r="B23" s="43">
        <v>10019</v>
      </c>
      <c r="C23" s="43">
        <v>10105.999999999995</v>
      </c>
      <c r="D23" s="80">
        <f t="shared" si="0"/>
        <v>8.6835013474393201E-3</v>
      </c>
      <c r="E23" s="60"/>
      <c r="M23" s="42"/>
    </row>
    <row r="24" spans="1:13" ht="21.75" customHeight="1" x14ac:dyDescent="0.25">
      <c r="A24" s="9" t="s">
        <v>13</v>
      </c>
      <c r="B24" s="43">
        <v>6479</v>
      </c>
      <c r="C24" s="17">
        <v>6652.0000000000045</v>
      </c>
      <c r="D24" s="80">
        <f t="shared" si="0"/>
        <v>2.6701651489428081E-2</v>
      </c>
      <c r="E24" s="60"/>
      <c r="M24" s="42"/>
    </row>
    <row r="25" spans="1:13" ht="21.75" x14ac:dyDescent="0.25">
      <c r="A25" s="9" t="s">
        <v>14</v>
      </c>
      <c r="B25" s="18">
        <v>660</v>
      </c>
      <c r="C25" s="44">
        <v>649.00000000000023</v>
      </c>
      <c r="D25" s="80">
        <f t="shared" si="0"/>
        <v>-1.6666666666666323E-2</v>
      </c>
      <c r="E25" s="60"/>
      <c r="M25" s="42"/>
    </row>
    <row r="26" spans="1:13" ht="13.5" customHeight="1" x14ac:dyDescent="0.25">
      <c r="A26" s="9" t="s">
        <v>15</v>
      </c>
      <c r="B26" s="18">
        <v>261</v>
      </c>
      <c r="C26" s="44">
        <v>252</v>
      </c>
      <c r="D26" s="80">
        <f t="shared" si="0"/>
        <v>-3.4482758620689655E-2</v>
      </c>
      <c r="E26" s="60"/>
      <c r="M26" s="42"/>
    </row>
    <row r="27" spans="1:13" ht="21.75" x14ac:dyDescent="0.25">
      <c r="A27" s="9" t="s">
        <v>16</v>
      </c>
      <c r="B27" s="18">
        <v>18</v>
      </c>
      <c r="C27" s="44">
        <v>14.999999999999998</v>
      </c>
      <c r="D27" s="80">
        <f t="shared" si="0"/>
        <v>-0.16666666666666677</v>
      </c>
      <c r="E27" s="60"/>
      <c r="M27" s="42"/>
    </row>
    <row r="28" spans="1:13" ht="21.75" x14ac:dyDescent="0.25">
      <c r="A28" s="54" t="s">
        <v>1</v>
      </c>
      <c r="B28" s="49">
        <f>SUM(B21:B27)</f>
        <v>49496</v>
      </c>
      <c r="C28" s="49">
        <f>SUM(C21:C27)</f>
        <v>50475.999999999985</v>
      </c>
      <c r="D28" s="81">
        <f>(C28-B28)/B28</f>
        <v>1.9799579764021042E-2</v>
      </c>
      <c r="E28" s="60"/>
    </row>
    <row r="29" spans="1:13" x14ac:dyDescent="0.25">
      <c r="A29" s="8" t="s">
        <v>150</v>
      </c>
      <c r="E29" s="42"/>
    </row>
    <row r="33" spans="1:13" ht="21.75" x14ac:dyDescent="0.25">
      <c r="A33" s="103" t="s">
        <v>17</v>
      </c>
      <c r="B33" s="103"/>
      <c r="C33" s="103"/>
      <c r="D33" s="103"/>
    </row>
    <row r="34" spans="1:13" ht="21.75" x14ac:dyDescent="0.25">
      <c r="A34" s="101" t="s">
        <v>232</v>
      </c>
      <c r="B34" s="101"/>
      <c r="C34" s="101"/>
      <c r="D34" s="101"/>
    </row>
    <row r="35" spans="1:13" ht="18" x14ac:dyDescent="0.25">
      <c r="A35" s="90" t="s">
        <v>8</v>
      </c>
      <c r="B35" s="107" t="s">
        <v>18</v>
      </c>
      <c r="C35" s="107"/>
      <c r="D35" s="88" t="s">
        <v>132</v>
      </c>
    </row>
    <row r="36" spans="1:13" ht="18.75" x14ac:dyDescent="0.25">
      <c r="A36" s="106"/>
      <c r="B36" s="16">
        <v>2021</v>
      </c>
      <c r="C36" s="53">
        <v>2022</v>
      </c>
      <c r="D36" s="88"/>
    </row>
    <row r="37" spans="1:13" ht="18.75" customHeight="1" x14ac:dyDescent="0.25">
      <c r="A37" s="55" t="s">
        <v>10</v>
      </c>
      <c r="B37" s="43">
        <v>64590</v>
      </c>
      <c r="C37" s="56">
        <v>69920</v>
      </c>
      <c r="D37" s="80">
        <f>(C37-B37)/B37</f>
        <v>8.252051401145688E-2</v>
      </c>
      <c r="L37" s="42"/>
      <c r="M37" s="42"/>
    </row>
    <row r="38" spans="1:13" ht="18.75" x14ac:dyDescent="0.25">
      <c r="A38" s="55" t="s">
        <v>11</v>
      </c>
      <c r="B38" s="43">
        <v>73721</v>
      </c>
      <c r="C38" s="56">
        <v>79370</v>
      </c>
      <c r="D38" s="80">
        <f t="shared" ref="D38:D43" si="1">(C38-B38)/B38</f>
        <v>7.6626741362705336E-2</v>
      </c>
      <c r="L38" s="42"/>
      <c r="M38" s="42"/>
    </row>
    <row r="39" spans="1:13" ht="18.75" x14ac:dyDescent="0.25">
      <c r="A39" s="55" t="s">
        <v>12</v>
      </c>
      <c r="B39" s="43">
        <v>102711</v>
      </c>
      <c r="C39" s="56">
        <v>100943.00000000003</v>
      </c>
      <c r="D39" s="80">
        <f t="shared" si="1"/>
        <v>-1.7213346184926356E-2</v>
      </c>
      <c r="L39" s="42"/>
      <c r="M39" s="42"/>
    </row>
    <row r="40" spans="1:13" ht="18.75" x14ac:dyDescent="0.25">
      <c r="A40" s="55" t="s">
        <v>13</v>
      </c>
      <c r="B40" s="43">
        <v>71406</v>
      </c>
      <c r="C40" s="56">
        <v>74507</v>
      </c>
      <c r="D40" s="80">
        <f t="shared" si="1"/>
        <v>4.3427723160518725E-2</v>
      </c>
      <c r="L40" s="42"/>
      <c r="M40" s="42"/>
    </row>
    <row r="41" spans="1:13" ht="18.75" x14ac:dyDescent="0.25">
      <c r="A41" s="55" t="s">
        <v>14</v>
      </c>
      <c r="B41" s="29">
        <v>6331</v>
      </c>
      <c r="C41" s="56">
        <v>6870</v>
      </c>
      <c r="D41" s="80">
        <f t="shared" si="1"/>
        <v>8.5136629284473228E-2</v>
      </c>
      <c r="L41" s="42"/>
      <c r="M41" s="42"/>
    </row>
    <row r="42" spans="1:13" ht="18.75" x14ac:dyDescent="0.25">
      <c r="A42" s="55" t="s">
        <v>15</v>
      </c>
      <c r="B42" s="43">
        <v>1196</v>
      </c>
      <c r="C42" s="56">
        <v>1313</v>
      </c>
      <c r="D42" s="80">
        <f t="shared" si="1"/>
        <v>9.7826086956521743E-2</v>
      </c>
      <c r="L42" s="42"/>
      <c r="M42" s="42"/>
    </row>
    <row r="43" spans="1:13" ht="18.75" x14ac:dyDescent="0.25">
      <c r="A43" s="55" t="s">
        <v>16</v>
      </c>
      <c r="B43" s="18">
        <v>329</v>
      </c>
      <c r="C43" s="56">
        <v>322</v>
      </c>
      <c r="D43" s="80">
        <f t="shared" si="1"/>
        <v>-2.1276595744680851E-2</v>
      </c>
      <c r="L43" s="42"/>
      <c r="M43" s="42"/>
    </row>
    <row r="44" spans="1:13" ht="18.75" x14ac:dyDescent="0.25">
      <c r="A44" s="55" t="s">
        <v>19</v>
      </c>
      <c r="B44" s="19">
        <f>SUM(B37:B43)</f>
        <v>320284</v>
      </c>
      <c r="C44" s="19">
        <f>SUM(C37:C43)</f>
        <v>333245</v>
      </c>
      <c r="D44" s="81">
        <f>(C44-B44)/B44</f>
        <v>4.0467210350813652E-2</v>
      </c>
    </row>
    <row r="45" spans="1:13" x14ac:dyDescent="0.25">
      <c r="A45" s="8" t="s">
        <v>150</v>
      </c>
      <c r="E45" s="42"/>
    </row>
    <row r="46" spans="1:13" s="51" customFormat="1" x14ac:dyDescent="0.35">
      <c r="A46" s="50" t="s">
        <v>20</v>
      </c>
      <c r="E46" s="52"/>
    </row>
    <row r="47" spans="1:13" x14ac:dyDescent="0.25">
      <c r="A47" s="15"/>
      <c r="E47" s="42"/>
    </row>
    <row r="48" spans="1:13" x14ac:dyDescent="0.25">
      <c r="E48" s="42"/>
    </row>
    <row r="49" spans="1:13" x14ac:dyDescent="0.25">
      <c r="E49" s="42"/>
    </row>
    <row r="50" spans="1:13" ht="21.75" x14ac:dyDescent="0.25">
      <c r="A50" s="103" t="s">
        <v>22</v>
      </c>
      <c r="B50" s="103"/>
      <c r="C50" s="103"/>
      <c r="D50" s="103"/>
      <c r="E50" s="42"/>
    </row>
    <row r="51" spans="1:13" ht="21.75" x14ac:dyDescent="0.25">
      <c r="A51" s="101" t="s">
        <v>234</v>
      </c>
      <c r="B51" s="101"/>
      <c r="C51" s="101"/>
      <c r="D51" s="101"/>
      <c r="E51" s="42"/>
    </row>
    <row r="52" spans="1:13" x14ac:dyDescent="0.25">
      <c r="A52" s="94" t="s">
        <v>233</v>
      </c>
      <c r="B52" s="94"/>
      <c r="C52" s="94"/>
      <c r="D52" s="94"/>
      <c r="E52" s="42"/>
    </row>
    <row r="53" spans="1:13" ht="18" x14ac:dyDescent="0.25">
      <c r="A53" s="90" t="s">
        <v>8</v>
      </c>
      <c r="B53" s="107" t="s">
        <v>23</v>
      </c>
      <c r="C53" s="107"/>
      <c r="D53" s="88" t="s">
        <v>132</v>
      </c>
      <c r="E53" s="42"/>
    </row>
    <row r="54" spans="1:13" ht="18" x14ac:dyDescent="0.25">
      <c r="A54" s="90"/>
      <c r="B54" s="21">
        <v>2021</v>
      </c>
      <c r="C54" s="21">
        <v>2022</v>
      </c>
      <c r="D54" s="88"/>
      <c r="E54" s="42"/>
    </row>
    <row r="55" spans="1:13" ht="18.75" x14ac:dyDescent="0.25">
      <c r="A55" s="16" t="s">
        <v>10</v>
      </c>
      <c r="B55" s="17">
        <v>1772905205</v>
      </c>
      <c r="C55" s="17">
        <v>1889291342.782135</v>
      </c>
      <c r="D55" s="80">
        <f>(C55-B55)/B55</f>
        <v>6.564712961183676E-2</v>
      </c>
      <c r="E55" s="42"/>
      <c r="L55" s="42"/>
      <c r="M55" s="42"/>
    </row>
    <row r="56" spans="1:13" ht="18.75" x14ac:dyDescent="0.25">
      <c r="A56" s="16" t="s">
        <v>11</v>
      </c>
      <c r="B56" s="17">
        <v>2490827501</v>
      </c>
      <c r="C56" s="12">
        <v>2762802138.273119</v>
      </c>
      <c r="D56" s="80">
        <f t="shared" ref="D56:D61" si="2">(C56-B56)/B56</f>
        <v>0.10919047471730921</v>
      </c>
      <c r="E56" s="42"/>
      <c r="L56" s="42"/>
      <c r="M56" s="42"/>
    </row>
    <row r="57" spans="1:13" ht="18.75" x14ac:dyDescent="0.25">
      <c r="A57" s="16" t="s">
        <v>12</v>
      </c>
      <c r="B57" s="17">
        <v>2262221962</v>
      </c>
      <c r="C57" s="17">
        <v>2182827666.0563698</v>
      </c>
      <c r="D57" s="80">
        <f t="shared" si="2"/>
        <v>-3.5095714424697208E-2</v>
      </c>
      <c r="E57" s="42"/>
      <c r="L57" s="42"/>
      <c r="M57" s="42"/>
    </row>
    <row r="58" spans="1:13" ht="18.75" x14ac:dyDescent="0.25">
      <c r="A58" s="16" t="s">
        <v>13</v>
      </c>
      <c r="B58" s="17">
        <v>1799817429</v>
      </c>
      <c r="C58" s="17">
        <v>1896336428.1837137</v>
      </c>
      <c r="D58" s="80">
        <f t="shared" si="2"/>
        <v>5.3627105521108762E-2</v>
      </c>
      <c r="E58" s="42"/>
      <c r="L58" s="42"/>
      <c r="M58" s="42"/>
    </row>
    <row r="59" spans="1:13" ht="18.75" x14ac:dyDescent="0.25">
      <c r="A59" s="16" t="s">
        <v>14</v>
      </c>
      <c r="B59" s="17">
        <v>149506004</v>
      </c>
      <c r="C59" s="12">
        <v>167612662.53138369</v>
      </c>
      <c r="D59" s="80">
        <f t="shared" si="2"/>
        <v>0.12110990894642394</v>
      </c>
      <c r="E59" s="42"/>
      <c r="L59" s="42"/>
      <c r="M59" s="42"/>
    </row>
    <row r="60" spans="1:13" ht="18.75" x14ac:dyDescent="0.25">
      <c r="A60" s="16" t="s">
        <v>15</v>
      </c>
      <c r="B60" s="17">
        <v>181814497</v>
      </c>
      <c r="C60" s="17">
        <v>140783005.60546255</v>
      </c>
      <c r="D60" s="80">
        <f t="shared" si="2"/>
        <v>-0.22567777636861075</v>
      </c>
      <c r="E60" s="42"/>
      <c r="L60" s="42"/>
      <c r="M60" s="42"/>
    </row>
    <row r="61" spans="1:13" ht="18.75" x14ac:dyDescent="0.25">
      <c r="A61" s="16" t="s">
        <v>16</v>
      </c>
      <c r="B61" s="17">
        <v>11436104</v>
      </c>
      <c r="C61" s="12">
        <v>9279655.4596774206</v>
      </c>
      <c r="D61" s="80">
        <f t="shared" si="2"/>
        <v>-0.18856496411038054</v>
      </c>
      <c r="E61" s="42"/>
      <c r="L61" s="42"/>
      <c r="M61" s="42"/>
    </row>
    <row r="62" spans="1:13" ht="18.75" x14ac:dyDescent="0.25">
      <c r="A62" s="16" t="s">
        <v>24</v>
      </c>
      <c r="B62" s="14">
        <f>SUM(B55:B61)</f>
        <v>8668528702</v>
      </c>
      <c r="C62" s="14">
        <f>SUM(C55:C61)</f>
        <v>9048932898.891861</v>
      </c>
      <c r="D62" s="81">
        <f>(C62-B62)/B62</f>
        <v>4.3883363598264863E-2</v>
      </c>
      <c r="E62" s="42"/>
    </row>
    <row r="63" spans="1:13" x14ac:dyDescent="0.25">
      <c r="A63" s="8" t="s">
        <v>150</v>
      </c>
      <c r="B63" s="62"/>
      <c r="C63" s="62"/>
      <c r="E63" s="42"/>
    </row>
    <row r="64" spans="1:13" x14ac:dyDescent="0.25">
      <c r="E64" s="42"/>
    </row>
    <row r="65" spans="1:13" x14ac:dyDescent="0.25">
      <c r="E65" s="42"/>
    </row>
    <row r="66" spans="1:13" x14ac:dyDescent="0.25">
      <c r="E66" s="42"/>
    </row>
    <row r="67" spans="1:13" ht="21.75" x14ac:dyDescent="0.25">
      <c r="A67" s="103" t="s">
        <v>25</v>
      </c>
      <c r="B67" s="103"/>
      <c r="C67" s="103"/>
      <c r="D67" s="103"/>
      <c r="E67" s="42"/>
    </row>
    <row r="68" spans="1:13" ht="21.75" x14ac:dyDescent="0.25">
      <c r="A68" s="98" t="s">
        <v>235</v>
      </c>
      <c r="B68" s="98"/>
      <c r="C68" s="98"/>
      <c r="D68" s="98"/>
      <c r="E68" s="42"/>
    </row>
    <row r="69" spans="1:13" x14ac:dyDescent="0.25">
      <c r="A69" s="94" t="s">
        <v>151</v>
      </c>
      <c r="B69" s="94"/>
      <c r="C69" s="94"/>
      <c r="D69" s="94"/>
      <c r="E69" s="42"/>
    </row>
    <row r="70" spans="1:13" ht="18.75" x14ac:dyDescent="0.25">
      <c r="A70" s="90" t="s">
        <v>8</v>
      </c>
      <c r="B70" s="90" t="s">
        <v>26</v>
      </c>
      <c r="C70" s="90"/>
      <c r="D70" s="88" t="s">
        <v>132</v>
      </c>
      <c r="E70" s="42"/>
    </row>
    <row r="71" spans="1:13" ht="18.75" x14ac:dyDescent="0.25">
      <c r="A71" s="112"/>
      <c r="B71" s="45">
        <v>2021</v>
      </c>
      <c r="C71" s="46">
        <v>2022</v>
      </c>
      <c r="D71" s="89"/>
    </row>
    <row r="72" spans="1:13" ht="18.75" x14ac:dyDescent="0.25">
      <c r="A72" s="16" t="s">
        <v>10</v>
      </c>
      <c r="B72" s="17">
        <v>8558820776</v>
      </c>
      <c r="C72" s="17">
        <v>8943429362.3403492</v>
      </c>
      <c r="D72" s="80">
        <f>(C72-B72)/B72</f>
        <v>4.4937100145716287E-2</v>
      </c>
      <c r="E72" s="42"/>
      <c r="L72" s="42"/>
      <c r="M72" s="42"/>
    </row>
    <row r="73" spans="1:13" ht="18.75" x14ac:dyDescent="0.25">
      <c r="A73" s="16" t="s">
        <v>11</v>
      </c>
      <c r="B73" s="17">
        <v>10000395835</v>
      </c>
      <c r="C73" s="12">
        <v>12610619400.113556</v>
      </c>
      <c r="D73" s="80">
        <f t="shared" ref="D73:D78" si="3">(C73-B73)/B73</f>
        <v>0.26101202474187424</v>
      </c>
      <c r="E73" s="42"/>
      <c r="L73" s="42"/>
      <c r="M73" s="42"/>
    </row>
    <row r="74" spans="1:13" ht="18.75" x14ac:dyDescent="0.25">
      <c r="A74" s="16" t="s">
        <v>12</v>
      </c>
      <c r="B74" s="17">
        <v>13933821585</v>
      </c>
      <c r="C74" s="17">
        <v>13628138373.626873</v>
      </c>
      <c r="D74" s="80">
        <f t="shared" si="3"/>
        <v>-2.1938217703476284E-2</v>
      </c>
      <c r="E74" s="42"/>
      <c r="L74" s="42"/>
      <c r="M74" s="42"/>
    </row>
    <row r="75" spans="1:13" ht="18.75" x14ac:dyDescent="0.25">
      <c r="A75" s="16" t="s">
        <v>13</v>
      </c>
      <c r="B75" s="17">
        <v>14770546984</v>
      </c>
      <c r="C75" s="17">
        <v>15290072640.42275</v>
      </c>
      <c r="D75" s="80">
        <f t="shared" si="3"/>
        <v>3.5173081740677563E-2</v>
      </c>
      <c r="E75" s="42"/>
      <c r="L75" s="42"/>
      <c r="M75" s="42"/>
    </row>
    <row r="76" spans="1:13" ht="18.75" x14ac:dyDescent="0.25">
      <c r="A76" s="16" t="s">
        <v>14</v>
      </c>
      <c r="B76" s="17">
        <v>724656073</v>
      </c>
      <c r="C76" s="17">
        <v>784666293.40189922</v>
      </c>
      <c r="D76" s="80">
        <f t="shared" si="3"/>
        <v>8.2812002324721037E-2</v>
      </c>
      <c r="E76" s="42"/>
      <c r="L76" s="42"/>
      <c r="M76" s="42"/>
    </row>
    <row r="77" spans="1:13" ht="18.75" x14ac:dyDescent="0.25">
      <c r="A77" s="16" t="s">
        <v>15</v>
      </c>
      <c r="B77" s="17">
        <v>1205390278</v>
      </c>
      <c r="C77" s="12">
        <v>1396288237.2905622</v>
      </c>
      <c r="D77" s="80">
        <f t="shared" si="3"/>
        <v>0.15837024968154104</v>
      </c>
      <c r="E77" s="42"/>
      <c r="L77" s="42"/>
      <c r="M77" s="42"/>
    </row>
    <row r="78" spans="1:13" ht="18.75" x14ac:dyDescent="0.25">
      <c r="A78" s="16" t="s">
        <v>16</v>
      </c>
      <c r="B78" s="17">
        <v>131728548</v>
      </c>
      <c r="C78" s="17">
        <v>105112291.58828524</v>
      </c>
      <c r="D78" s="80">
        <f t="shared" si="3"/>
        <v>-0.20205382064725075</v>
      </c>
      <c r="E78" s="42"/>
      <c r="L78" s="42"/>
      <c r="M78" s="42"/>
    </row>
    <row r="79" spans="1:13" ht="18.75" x14ac:dyDescent="0.25">
      <c r="A79" s="47" t="s">
        <v>24</v>
      </c>
      <c r="B79" s="48">
        <f>SUM(B72:B78)</f>
        <v>49325360079</v>
      </c>
      <c r="C79" s="48">
        <f>SUM(C72:C78)</f>
        <v>52758326598.784286</v>
      </c>
      <c r="D79" s="81">
        <f>(C79-B79)/B79</f>
        <v>6.9598407680876787E-2</v>
      </c>
      <c r="E79" s="42"/>
    </row>
    <row r="80" spans="1:13" x14ac:dyDescent="0.25">
      <c r="A80" s="8" t="s">
        <v>150</v>
      </c>
      <c r="B80" s="62"/>
      <c r="C80" s="62"/>
      <c r="E80" s="42"/>
    </row>
    <row r="81" spans="1:13" x14ac:dyDescent="0.25">
      <c r="E81" s="42"/>
    </row>
    <row r="82" spans="1:13" x14ac:dyDescent="0.25">
      <c r="E82" s="42"/>
    </row>
    <row r="83" spans="1:13" x14ac:dyDescent="0.25">
      <c r="E83" s="42"/>
    </row>
    <row r="84" spans="1:13" ht="21.75" x14ac:dyDescent="0.25">
      <c r="A84" s="91" t="s">
        <v>27</v>
      </c>
      <c r="B84" s="91"/>
      <c r="C84" s="91"/>
      <c r="D84" s="91"/>
      <c r="E84" s="42"/>
    </row>
    <row r="85" spans="1:13" ht="21.75" x14ac:dyDescent="0.25">
      <c r="A85" s="101" t="s">
        <v>236</v>
      </c>
      <c r="B85" s="101"/>
      <c r="C85" s="101"/>
      <c r="D85" s="101"/>
      <c r="E85" s="42"/>
    </row>
    <row r="86" spans="1:13" x14ac:dyDescent="0.25">
      <c r="A86" s="94" t="s">
        <v>151</v>
      </c>
      <c r="B86" s="94"/>
      <c r="C86" s="94"/>
      <c r="D86" s="94"/>
      <c r="E86" s="42"/>
    </row>
    <row r="87" spans="1:13" ht="18" x14ac:dyDescent="0.25">
      <c r="A87" s="107" t="s">
        <v>8</v>
      </c>
      <c r="B87" s="107" t="s">
        <v>28</v>
      </c>
      <c r="C87" s="107"/>
      <c r="D87" s="88" t="s">
        <v>132</v>
      </c>
      <c r="E87" s="42"/>
    </row>
    <row r="88" spans="1:13" ht="18" x14ac:dyDescent="0.25">
      <c r="A88" s="110"/>
      <c r="B88" s="46">
        <v>2021</v>
      </c>
      <c r="C88" s="46">
        <v>2022</v>
      </c>
      <c r="D88" s="89"/>
      <c r="E88" s="42"/>
    </row>
    <row r="89" spans="1:13" ht="18.75" x14ac:dyDescent="0.25">
      <c r="A89" s="16" t="s">
        <v>10</v>
      </c>
      <c r="B89" s="17">
        <v>3014513847</v>
      </c>
      <c r="C89" s="17">
        <v>2996461550.3892956</v>
      </c>
      <c r="D89" s="80">
        <f>(C89-B89)/B89</f>
        <v>-5.9884603378650269E-3</v>
      </c>
      <c r="E89" s="42"/>
      <c r="L89" s="42"/>
      <c r="M89" s="42"/>
    </row>
    <row r="90" spans="1:13" ht="18.75" x14ac:dyDescent="0.25">
      <c r="A90" s="16" t="s">
        <v>11</v>
      </c>
      <c r="B90" s="17">
        <v>3232424047</v>
      </c>
      <c r="C90" s="12">
        <v>3838456193.9539022</v>
      </c>
      <c r="D90" s="80">
        <f t="shared" ref="D90:D95" si="4">(C90-B90)/B90</f>
        <v>0.18748534788198915</v>
      </c>
      <c r="E90" s="42"/>
      <c r="L90" s="42"/>
      <c r="M90" s="42"/>
    </row>
    <row r="91" spans="1:13" ht="18.75" x14ac:dyDescent="0.25">
      <c r="A91" s="16" t="s">
        <v>12</v>
      </c>
      <c r="B91" s="17">
        <v>7952187570</v>
      </c>
      <c r="C91" s="17">
        <v>7709776786.9858322</v>
      </c>
      <c r="D91" s="80">
        <f t="shared" si="4"/>
        <v>-3.0483534358353645E-2</v>
      </c>
      <c r="E91" s="42"/>
      <c r="L91" s="42"/>
      <c r="M91" s="42"/>
    </row>
    <row r="92" spans="1:13" ht="18.75" x14ac:dyDescent="0.25">
      <c r="A92" s="16" t="s">
        <v>13</v>
      </c>
      <c r="B92" s="17">
        <v>8721494167</v>
      </c>
      <c r="C92" s="17">
        <v>9054075825.9511719</v>
      </c>
      <c r="D92" s="80">
        <f t="shared" si="4"/>
        <v>3.8133564339190809E-2</v>
      </c>
      <c r="E92" s="42"/>
      <c r="L92" s="42"/>
      <c r="M92" s="42"/>
    </row>
    <row r="93" spans="1:13" ht="18.75" x14ac:dyDescent="0.25">
      <c r="A93" s="16" t="s">
        <v>14</v>
      </c>
      <c r="B93" s="17">
        <v>230221654</v>
      </c>
      <c r="C93" s="12">
        <v>249832689.02114558</v>
      </c>
      <c r="D93" s="80">
        <f t="shared" si="4"/>
        <v>8.5183277421617271E-2</v>
      </c>
      <c r="E93" s="42"/>
      <c r="L93" s="42"/>
      <c r="M93" s="42"/>
    </row>
    <row r="94" spans="1:13" ht="18.75" x14ac:dyDescent="0.25">
      <c r="A94" s="16" t="s">
        <v>15</v>
      </c>
      <c r="B94" s="17">
        <v>187997971</v>
      </c>
      <c r="C94" s="17">
        <v>206601977.35019031</v>
      </c>
      <c r="D94" s="80">
        <f t="shared" si="4"/>
        <v>9.8958548601518218E-2</v>
      </c>
      <c r="E94" s="42"/>
      <c r="L94" s="42"/>
      <c r="M94" s="42"/>
    </row>
    <row r="95" spans="1:13" ht="18.75" x14ac:dyDescent="0.25">
      <c r="A95" s="16" t="s">
        <v>16</v>
      </c>
      <c r="B95" s="17">
        <v>68659502</v>
      </c>
      <c r="C95" s="12">
        <v>54739064.797113746</v>
      </c>
      <c r="D95" s="80">
        <f t="shared" si="4"/>
        <v>-0.2027459681092102</v>
      </c>
      <c r="E95" s="42"/>
      <c r="L95" s="42"/>
      <c r="M95" s="42"/>
    </row>
    <row r="96" spans="1:13" ht="18.75" x14ac:dyDescent="0.25">
      <c r="A96" s="47" t="s">
        <v>1</v>
      </c>
      <c r="B96" s="48">
        <v>23407498758</v>
      </c>
      <c r="C96" s="49">
        <v>24109944088.44865</v>
      </c>
      <c r="D96" s="81">
        <f>(C96-B96)/B96</f>
        <v>3.0009414406508301E-2</v>
      </c>
      <c r="E96" s="42"/>
    </row>
    <row r="97" spans="1:13" x14ac:dyDescent="0.25">
      <c r="A97" s="8" t="s">
        <v>150</v>
      </c>
      <c r="B97" s="63"/>
      <c r="C97" s="63"/>
      <c r="E97" s="42"/>
    </row>
    <row r="98" spans="1:13" x14ac:dyDescent="0.25">
      <c r="E98" s="42"/>
    </row>
    <row r="99" spans="1:13" x14ac:dyDescent="0.25">
      <c r="E99" s="42"/>
    </row>
    <row r="100" spans="1:13" x14ac:dyDescent="0.25">
      <c r="E100" s="42"/>
    </row>
    <row r="101" spans="1:13" ht="21.75" x14ac:dyDescent="0.25">
      <c r="A101" s="91" t="s">
        <v>131</v>
      </c>
      <c r="B101" s="91"/>
      <c r="C101" s="91"/>
      <c r="D101" s="91"/>
      <c r="E101" s="42"/>
    </row>
    <row r="102" spans="1:13" ht="21.75" x14ac:dyDescent="0.25">
      <c r="A102" s="102" t="s">
        <v>237</v>
      </c>
      <c r="B102" s="102"/>
      <c r="C102" s="102"/>
      <c r="D102" s="102"/>
      <c r="E102" s="42"/>
    </row>
    <row r="103" spans="1:13" x14ac:dyDescent="0.25">
      <c r="A103" s="94" t="s">
        <v>151</v>
      </c>
      <c r="B103" s="94"/>
      <c r="C103" s="94"/>
      <c r="D103" s="94"/>
      <c r="E103" s="42"/>
    </row>
    <row r="104" spans="1:13" ht="18.75" x14ac:dyDescent="0.25">
      <c r="A104" s="90" t="s">
        <v>8</v>
      </c>
      <c r="B104" s="90" t="s">
        <v>29</v>
      </c>
      <c r="C104" s="90"/>
      <c r="D104" s="88" t="s">
        <v>132</v>
      </c>
      <c r="E104" s="42"/>
    </row>
    <row r="105" spans="1:13" ht="18" x14ac:dyDescent="0.25">
      <c r="A105" s="90"/>
      <c r="B105" s="21">
        <v>2021</v>
      </c>
      <c r="C105" s="21">
        <v>2022</v>
      </c>
      <c r="D105" s="88"/>
      <c r="E105" s="42"/>
    </row>
    <row r="106" spans="1:13" ht="18.75" x14ac:dyDescent="0.25">
      <c r="A106" s="16" t="s">
        <v>10</v>
      </c>
      <c r="B106" s="17">
        <v>5544306929</v>
      </c>
      <c r="C106" s="17">
        <v>5946967811.9510555</v>
      </c>
      <c r="D106" s="80">
        <f>(C106-B106)/B106</f>
        <v>7.2626008644092424E-2</v>
      </c>
      <c r="E106" s="42"/>
      <c r="L106" s="42"/>
      <c r="M106" s="42"/>
    </row>
    <row r="107" spans="1:13" ht="18.75" x14ac:dyDescent="0.25">
      <c r="A107" s="16" t="s">
        <v>11</v>
      </c>
      <c r="B107" s="17">
        <v>6767971788</v>
      </c>
      <c r="C107" s="12">
        <v>8772163206.1596565</v>
      </c>
      <c r="D107" s="80">
        <f t="shared" ref="D107:D112" si="5">(C107-B107)/B107</f>
        <v>0.29612880800023461</v>
      </c>
      <c r="E107" s="42"/>
      <c r="L107" s="42"/>
      <c r="M107" s="42"/>
    </row>
    <row r="108" spans="1:13" ht="18.75" x14ac:dyDescent="0.25">
      <c r="A108" s="16" t="s">
        <v>12</v>
      </c>
      <c r="B108" s="17">
        <v>5981634015</v>
      </c>
      <c r="C108" s="17">
        <v>5918361586.6410398</v>
      </c>
      <c r="D108" s="80">
        <f t="shared" si="5"/>
        <v>-1.0577783294714019E-2</v>
      </c>
      <c r="E108" s="42"/>
      <c r="L108" s="42"/>
      <c r="M108" s="42"/>
    </row>
    <row r="109" spans="1:13" ht="18.75" x14ac:dyDescent="0.25">
      <c r="A109" s="16" t="s">
        <v>13</v>
      </c>
      <c r="B109" s="17">
        <v>6049052817</v>
      </c>
      <c r="C109" s="17">
        <v>6235996814.4715824</v>
      </c>
      <c r="D109" s="80">
        <f t="shared" si="5"/>
        <v>3.0904672702840846E-2</v>
      </c>
      <c r="E109" s="42"/>
      <c r="L109" s="42"/>
      <c r="M109" s="42"/>
    </row>
    <row r="110" spans="1:13" ht="18.75" x14ac:dyDescent="0.25">
      <c r="A110" s="16" t="s">
        <v>14</v>
      </c>
      <c r="B110" s="17">
        <v>494434420</v>
      </c>
      <c r="C110" s="12">
        <v>534833604.38075387</v>
      </c>
      <c r="D110" s="80">
        <f t="shared" si="5"/>
        <v>8.1707872159777775E-2</v>
      </c>
      <c r="E110" s="42"/>
      <c r="L110" s="42"/>
      <c r="M110" s="42"/>
    </row>
    <row r="111" spans="1:13" ht="18.75" x14ac:dyDescent="0.25">
      <c r="A111" s="16" t="s">
        <v>15</v>
      </c>
      <c r="B111" s="17">
        <v>1017392307</v>
      </c>
      <c r="C111" s="17">
        <v>1189686259.940372</v>
      </c>
      <c r="D111" s="80">
        <f t="shared" si="5"/>
        <v>0.16934859026840665</v>
      </c>
      <c r="E111" s="42"/>
      <c r="L111" s="42"/>
      <c r="M111" s="42"/>
    </row>
    <row r="112" spans="1:13" ht="18.75" x14ac:dyDescent="0.25">
      <c r="A112" s="16" t="s">
        <v>16</v>
      </c>
      <c r="B112" s="17">
        <v>63069046</v>
      </c>
      <c r="C112" s="12">
        <v>50373226.791171476</v>
      </c>
      <c r="D112" s="80">
        <f t="shared" si="5"/>
        <v>-0.20130032106127821</v>
      </c>
      <c r="E112" s="42"/>
      <c r="L112" s="42"/>
      <c r="M112" s="42"/>
    </row>
    <row r="113" spans="1:5" ht="18.75" x14ac:dyDescent="0.25">
      <c r="A113" s="16" t="s">
        <v>24</v>
      </c>
      <c r="B113" s="22">
        <f>SUM(B106:B112)</f>
        <v>25917861322</v>
      </c>
      <c r="C113" s="22">
        <f>SUM(C106:C112)</f>
        <v>28648382510.335632</v>
      </c>
      <c r="D113" s="82">
        <f>(C113-B113)/B113</f>
        <v>0.10535287439083059</v>
      </c>
      <c r="E113" s="42"/>
    </row>
    <row r="114" spans="1:5" x14ac:dyDescent="0.25">
      <c r="A114" s="8" t="s">
        <v>150</v>
      </c>
      <c r="B114" s="62"/>
      <c r="C114" s="62"/>
    </row>
    <row r="116" spans="1:5" ht="18.75" customHeight="1" x14ac:dyDescent="0.25"/>
    <row r="117" spans="1:5" ht="21.75" x14ac:dyDescent="0.25">
      <c r="A117" s="91" t="s">
        <v>30</v>
      </c>
      <c r="B117" s="91"/>
      <c r="C117" s="91"/>
    </row>
    <row r="118" spans="1:5" ht="21.75" customHeight="1" x14ac:dyDescent="0.25">
      <c r="A118" s="95" t="s">
        <v>152</v>
      </c>
      <c r="B118" s="95"/>
      <c r="C118" s="95"/>
    </row>
    <row r="119" spans="1:5" ht="18.75" x14ac:dyDescent="0.25">
      <c r="A119" s="9" t="s">
        <v>70</v>
      </c>
      <c r="B119" s="9" t="s">
        <v>9</v>
      </c>
      <c r="C119" s="9" t="s">
        <v>0</v>
      </c>
    </row>
    <row r="120" spans="1:5" ht="18.75" x14ac:dyDescent="0.25">
      <c r="A120" s="9" t="s">
        <v>31</v>
      </c>
      <c r="B120" s="23">
        <v>622.99999999999898</v>
      </c>
      <c r="C120" s="83">
        <f>B120/$B$143</f>
        <v>9.3656043295249333E-2</v>
      </c>
    </row>
    <row r="121" spans="1:5" ht="18.75" x14ac:dyDescent="0.25">
      <c r="A121" s="9" t="s">
        <v>32</v>
      </c>
      <c r="B121" s="23">
        <v>48</v>
      </c>
      <c r="C121" s="83">
        <f t="shared" ref="C121:C142" si="6">B121/$B$143</f>
        <v>7.2158749248346313E-3</v>
      </c>
    </row>
    <row r="122" spans="1:5" ht="18.75" x14ac:dyDescent="0.25">
      <c r="A122" s="9" t="s">
        <v>33</v>
      </c>
      <c r="B122" s="23">
        <v>9</v>
      </c>
      <c r="C122" s="83">
        <f t="shared" si="6"/>
        <v>1.3529765484064933E-3</v>
      </c>
    </row>
    <row r="123" spans="1:5" ht="18.75" x14ac:dyDescent="0.25">
      <c r="A123" s="9" t="s">
        <v>34</v>
      </c>
      <c r="B123" s="23">
        <v>96.000000000000028</v>
      </c>
      <c r="C123" s="83">
        <f t="shared" si="6"/>
        <v>1.4431749849669266E-2</v>
      </c>
    </row>
    <row r="124" spans="1:5" ht="18.75" x14ac:dyDescent="0.25">
      <c r="A124" s="9" t="s">
        <v>35</v>
      </c>
      <c r="B124" s="24">
        <v>2922.0000000000041</v>
      </c>
      <c r="C124" s="83">
        <f t="shared" si="6"/>
        <v>0.43926638604930879</v>
      </c>
    </row>
    <row r="125" spans="1:5" ht="18.75" x14ac:dyDescent="0.25">
      <c r="A125" s="9" t="s">
        <v>36</v>
      </c>
      <c r="B125" s="23">
        <v>2</v>
      </c>
      <c r="C125" s="83">
        <f t="shared" si="6"/>
        <v>3.0066145520144297E-4</v>
      </c>
    </row>
    <row r="126" spans="1:5" ht="18.75" x14ac:dyDescent="0.25">
      <c r="A126" s="9" t="s">
        <v>37</v>
      </c>
      <c r="B126" s="23">
        <v>85</v>
      </c>
      <c r="C126" s="83">
        <f t="shared" si="6"/>
        <v>1.2778111846061327E-2</v>
      </c>
    </row>
    <row r="127" spans="1:5" ht="18.75" x14ac:dyDescent="0.25">
      <c r="A127" s="9" t="s">
        <v>38</v>
      </c>
      <c r="B127" s="23">
        <v>121.99999999999999</v>
      </c>
      <c r="C127" s="83">
        <f t="shared" si="6"/>
        <v>1.8340348767288021E-2</v>
      </c>
    </row>
    <row r="128" spans="1:5" ht="18.75" x14ac:dyDescent="0.25">
      <c r="A128" s="9" t="s">
        <v>39</v>
      </c>
      <c r="B128" s="23">
        <v>165.00000000000006</v>
      </c>
      <c r="C128" s="83">
        <f t="shared" si="6"/>
        <v>2.4804570054119054E-2</v>
      </c>
    </row>
    <row r="129" spans="1:3" ht="18.75" x14ac:dyDescent="0.25">
      <c r="A129" s="9" t="s">
        <v>40</v>
      </c>
      <c r="B129" s="23">
        <v>49.000000000000007</v>
      </c>
      <c r="C129" s="83">
        <f t="shared" si="6"/>
        <v>7.3662056524353538E-3</v>
      </c>
    </row>
    <row r="130" spans="1:3" ht="18.75" x14ac:dyDescent="0.25">
      <c r="A130" s="9" t="s">
        <v>41</v>
      </c>
      <c r="B130" s="23">
        <v>175.99999999999991</v>
      </c>
      <c r="C130" s="83">
        <f t="shared" si="6"/>
        <v>2.6458208057726969E-2</v>
      </c>
    </row>
    <row r="131" spans="1:3" ht="18.75" x14ac:dyDescent="0.25">
      <c r="A131" s="9" t="s">
        <v>42</v>
      </c>
      <c r="B131" s="23">
        <v>177</v>
      </c>
      <c r="C131" s="83">
        <f t="shared" si="6"/>
        <v>2.6608538785327703E-2</v>
      </c>
    </row>
    <row r="132" spans="1:3" ht="18.75" x14ac:dyDescent="0.25">
      <c r="A132" s="9" t="s">
        <v>43</v>
      </c>
      <c r="B132" s="23">
        <v>76.000000000000043</v>
      </c>
      <c r="C132" s="83">
        <f t="shared" si="6"/>
        <v>1.1425135297654839E-2</v>
      </c>
    </row>
    <row r="133" spans="1:3" ht="18.75" x14ac:dyDescent="0.25">
      <c r="A133" s="9" t="s">
        <v>44</v>
      </c>
      <c r="B133" s="23">
        <v>13</v>
      </c>
      <c r="C133" s="83">
        <f t="shared" si="6"/>
        <v>1.9542994588093794E-3</v>
      </c>
    </row>
    <row r="134" spans="1:3" ht="18.75" x14ac:dyDescent="0.25">
      <c r="A134" s="9" t="s">
        <v>45</v>
      </c>
      <c r="B134" s="24">
        <v>1224.0000000000009</v>
      </c>
      <c r="C134" s="83">
        <f t="shared" si="6"/>
        <v>0.18400481058328325</v>
      </c>
    </row>
    <row r="135" spans="1:3" ht="18.75" x14ac:dyDescent="0.25">
      <c r="A135" s="9" t="s">
        <v>46</v>
      </c>
      <c r="B135" s="23">
        <v>22</v>
      </c>
      <c r="C135" s="83">
        <f t="shared" si="6"/>
        <v>3.3072760072158725E-3</v>
      </c>
    </row>
    <row r="136" spans="1:3" ht="18.75" x14ac:dyDescent="0.25">
      <c r="A136" s="9" t="s">
        <v>47</v>
      </c>
      <c r="B136" s="23">
        <v>25.999999999999996</v>
      </c>
      <c r="C136" s="83">
        <f t="shared" si="6"/>
        <v>3.908598917618758E-3</v>
      </c>
    </row>
    <row r="137" spans="1:3" ht="18.75" x14ac:dyDescent="0.25">
      <c r="A137" s="9" t="s">
        <v>48</v>
      </c>
      <c r="B137" s="23">
        <v>31.000000000000004</v>
      </c>
      <c r="C137" s="83">
        <f t="shared" si="6"/>
        <v>4.6602525556223668E-3</v>
      </c>
    </row>
    <row r="138" spans="1:3" ht="18.75" x14ac:dyDescent="0.25">
      <c r="A138" s="9" t="s">
        <v>49</v>
      </c>
      <c r="B138" s="23">
        <v>8</v>
      </c>
      <c r="C138" s="83">
        <f t="shared" si="6"/>
        <v>1.2026458208057719E-3</v>
      </c>
    </row>
    <row r="139" spans="1:3" ht="18.75" x14ac:dyDescent="0.25">
      <c r="A139" s="9" t="s">
        <v>50</v>
      </c>
      <c r="B139" s="23">
        <v>8</v>
      </c>
      <c r="C139" s="83">
        <f t="shared" si="6"/>
        <v>1.2026458208057719E-3</v>
      </c>
    </row>
    <row r="140" spans="1:3" ht="18.75" x14ac:dyDescent="0.25">
      <c r="A140" s="9" t="s">
        <v>51</v>
      </c>
      <c r="B140" s="23">
        <v>237.00000000000009</v>
      </c>
      <c r="C140" s="83">
        <f t="shared" si="6"/>
        <v>3.5628382441371002E-2</v>
      </c>
    </row>
    <row r="141" spans="1:3" ht="18.75" x14ac:dyDescent="0.25">
      <c r="A141" s="9" t="s">
        <v>52</v>
      </c>
      <c r="B141" s="23">
        <v>160.00000000000009</v>
      </c>
      <c r="C141" s="83">
        <f t="shared" si="6"/>
        <v>2.4052916416115452E-2</v>
      </c>
    </row>
    <row r="142" spans="1:3" ht="18.75" x14ac:dyDescent="0.25">
      <c r="A142" s="9" t="s">
        <v>53</v>
      </c>
      <c r="B142" s="23">
        <v>373</v>
      </c>
      <c r="C142" s="83">
        <f t="shared" si="6"/>
        <v>5.6073361395069111E-2</v>
      </c>
    </row>
    <row r="143" spans="1:3" ht="18.75" x14ac:dyDescent="0.25">
      <c r="A143" s="9" t="s">
        <v>19</v>
      </c>
      <c r="B143" s="25">
        <f>SUM(B120:B142)</f>
        <v>6652.0000000000045</v>
      </c>
      <c r="C143" s="84">
        <f>SUM(C120:C142)</f>
        <v>1</v>
      </c>
    </row>
    <row r="144" spans="1:3" x14ac:dyDescent="0.25">
      <c r="A144" s="8" t="s">
        <v>150</v>
      </c>
    </row>
    <row r="145" spans="1:5" s="51" customFormat="1" x14ac:dyDescent="0.35">
      <c r="A145" s="50" t="s">
        <v>54</v>
      </c>
      <c r="E145" s="52"/>
    </row>
    <row r="149" spans="1:5" ht="21.75" x14ac:dyDescent="0.25">
      <c r="A149" s="87" t="s">
        <v>5</v>
      </c>
      <c r="B149" s="87"/>
      <c r="C149" s="87"/>
      <c r="D149" s="87"/>
    </row>
    <row r="150" spans="1:5" ht="21.75" x14ac:dyDescent="0.25">
      <c r="A150" s="96" t="s">
        <v>153</v>
      </c>
      <c r="B150" s="96"/>
      <c r="C150" s="96"/>
      <c r="D150" s="96"/>
    </row>
    <row r="151" spans="1:5" ht="18.75" x14ac:dyDescent="0.25">
      <c r="A151" s="9" t="s">
        <v>70</v>
      </c>
      <c r="B151" s="9" t="s">
        <v>18</v>
      </c>
      <c r="C151" s="9" t="s">
        <v>0</v>
      </c>
      <c r="D151" s="9" t="s">
        <v>171</v>
      </c>
    </row>
    <row r="152" spans="1:5" ht="18.75" x14ac:dyDescent="0.25">
      <c r="A152" s="9" t="s">
        <v>31</v>
      </c>
      <c r="B152" s="24">
        <v>8758</v>
      </c>
      <c r="C152" s="83">
        <f>B152/$B$175</f>
        <v>0.11754600238903727</v>
      </c>
      <c r="D152" s="64">
        <f>B152/B120</f>
        <v>14.057784911717519</v>
      </c>
    </row>
    <row r="153" spans="1:5" ht="18.75" x14ac:dyDescent="0.25">
      <c r="A153" s="9" t="s">
        <v>32</v>
      </c>
      <c r="B153" s="24">
        <v>1822</v>
      </c>
      <c r="C153" s="83">
        <f t="shared" ref="C153:C174" si="7">B153/$B$175</f>
        <v>2.4454078140308963E-2</v>
      </c>
      <c r="D153" s="64">
        <f t="shared" ref="D153:D175" si="8">B153/B121</f>
        <v>37.958333333333336</v>
      </c>
    </row>
    <row r="154" spans="1:5" ht="18.75" x14ac:dyDescent="0.25">
      <c r="A154" s="9" t="s">
        <v>33</v>
      </c>
      <c r="B154" s="23">
        <v>758</v>
      </c>
      <c r="C154" s="83">
        <f t="shared" si="7"/>
        <v>1.0173540741138416E-2</v>
      </c>
      <c r="D154" s="64">
        <f t="shared" si="8"/>
        <v>84.222222222222229</v>
      </c>
    </row>
    <row r="155" spans="1:5" ht="18.75" x14ac:dyDescent="0.25">
      <c r="A155" s="9" t="s">
        <v>34</v>
      </c>
      <c r="B155" s="24">
        <v>1755</v>
      </c>
      <c r="C155" s="83">
        <f t="shared" si="7"/>
        <v>2.355483377400781E-2</v>
      </c>
      <c r="D155" s="64">
        <f t="shared" si="8"/>
        <v>18.281249999999993</v>
      </c>
    </row>
    <row r="156" spans="1:5" ht="18.75" x14ac:dyDescent="0.25">
      <c r="A156" s="9" t="s">
        <v>35</v>
      </c>
      <c r="B156" s="24">
        <v>19255</v>
      </c>
      <c r="C156" s="83">
        <f t="shared" si="7"/>
        <v>0.25843209362878655</v>
      </c>
      <c r="D156" s="64">
        <f t="shared" si="8"/>
        <v>6.5896646132785675</v>
      </c>
    </row>
    <row r="157" spans="1:5" ht="18.75" x14ac:dyDescent="0.25">
      <c r="A157" s="9" t="s">
        <v>36</v>
      </c>
      <c r="B157" s="23">
        <v>257</v>
      </c>
      <c r="C157" s="83">
        <f t="shared" si="7"/>
        <v>3.4493403304387505E-3</v>
      </c>
      <c r="D157" s="64">
        <f t="shared" si="8"/>
        <v>128.5</v>
      </c>
    </row>
    <row r="158" spans="1:5" ht="18.75" x14ac:dyDescent="0.25">
      <c r="A158" s="9" t="s">
        <v>37</v>
      </c>
      <c r="B158" s="24">
        <v>1126</v>
      </c>
      <c r="C158" s="83">
        <f t="shared" si="7"/>
        <v>1.5112673976941764E-2</v>
      </c>
      <c r="D158" s="64">
        <f t="shared" si="8"/>
        <v>13.247058823529411</v>
      </c>
    </row>
    <row r="159" spans="1:5" ht="18.75" x14ac:dyDescent="0.25">
      <c r="A159" s="9" t="s">
        <v>38</v>
      </c>
      <c r="B159" s="24">
        <v>2420</v>
      </c>
      <c r="C159" s="83">
        <f t="shared" si="7"/>
        <v>3.2480169648489404E-2</v>
      </c>
      <c r="D159" s="64">
        <f t="shared" si="8"/>
        <v>19.836065573770494</v>
      </c>
    </row>
    <row r="160" spans="1:5" ht="18.75" x14ac:dyDescent="0.25">
      <c r="A160" s="9" t="s">
        <v>39</v>
      </c>
      <c r="B160" s="24">
        <v>1889</v>
      </c>
      <c r="C160" s="83">
        <f t="shared" si="7"/>
        <v>2.5353322506610116E-2</v>
      </c>
      <c r="D160" s="64">
        <f t="shared" si="8"/>
        <v>11.448484848484844</v>
      </c>
    </row>
    <row r="161" spans="1:4" ht="18.75" x14ac:dyDescent="0.25">
      <c r="A161" s="9" t="s">
        <v>40</v>
      </c>
      <c r="B161" s="24">
        <v>1389</v>
      </c>
      <c r="C161" s="83">
        <f t="shared" si="7"/>
        <v>1.864254365361644E-2</v>
      </c>
      <c r="D161" s="64">
        <f t="shared" si="8"/>
        <v>28.3469387755102</v>
      </c>
    </row>
    <row r="162" spans="1:4" ht="18.75" x14ac:dyDescent="0.25">
      <c r="A162" s="9" t="s">
        <v>41</v>
      </c>
      <c r="B162" s="24">
        <v>2624</v>
      </c>
      <c r="C162" s="83">
        <f t="shared" si="7"/>
        <v>3.5218167420510822E-2</v>
      </c>
      <c r="D162" s="64">
        <f t="shared" si="8"/>
        <v>14.909090909090917</v>
      </c>
    </row>
    <row r="163" spans="1:4" ht="18.75" x14ac:dyDescent="0.25">
      <c r="A163" s="9" t="s">
        <v>42</v>
      </c>
      <c r="B163" s="24">
        <v>4338</v>
      </c>
      <c r="C163" s="83">
        <f t="shared" si="7"/>
        <v>5.8222717328573155E-2</v>
      </c>
      <c r="D163" s="64">
        <f t="shared" si="8"/>
        <v>24.508474576271187</v>
      </c>
    </row>
    <row r="164" spans="1:4" ht="18.75" x14ac:dyDescent="0.25">
      <c r="A164" s="9" t="s">
        <v>43</v>
      </c>
      <c r="B164" s="24">
        <v>2631.9999999999995</v>
      </c>
      <c r="C164" s="83">
        <f t="shared" si="7"/>
        <v>3.5325539882158717E-2</v>
      </c>
      <c r="D164" s="64">
        <f t="shared" si="8"/>
        <v>34.631578947368396</v>
      </c>
    </row>
    <row r="165" spans="1:4" ht="18.75" x14ac:dyDescent="0.25">
      <c r="A165" s="9" t="s">
        <v>44</v>
      </c>
      <c r="B165" s="23">
        <v>666</v>
      </c>
      <c r="C165" s="83">
        <f t="shared" si="7"/>
        <v>8.9387574321875794E-3</v>
      </c>
      <c r="D165" s="64">
        <f t="shared" si="8"/>
        <v>51.230769230769234</v>
      </c>
    </row>
    <row r="166" spans="1:4" ht="18.75" x14ac:dyDescent="0.25">
      <c r="A166" s="9" t="s">
        <v>45</v>
      </c>
      <c r="B166" s="24">
        <v>12840</v>
      </c>
      <c r="C166" s="83">
        <f t="shared" si="7"/>
        <v>0.17233280094487766</v>
      </c>
      <c r="D166" s="64">
        <f t="shared" si="8"/>
        <v>10.490196078431365</v>
      </c>
    </row>
    <row r="167" spans="1:4" ht="18.75" x14ac:dyDescent="0.25">
      <c r="A167" s="9" t="s">
        <v>46</v>
      </c>
      <c r="B167" s="23">
        <v>364</v>
      </c>
      <c r="C167" s="83">
        <f t="shared" si="7"/>
        <v>4.8854470049793982E-3</v>
      </c>
      <c r="D167" s="64">
        <f t="shared" si="8"/>
        <v>16.545454545454547</v>
      </c>
    </row>
    <row r="168" spans="1:4" ht="18.75" x14ac:dyDescent="0.25">
      <c r="A168" s="9" t="s">
        <v>47</v>
      </c>
      <c r="B168" s="24">
        <v>792</v>
      </c>
      <c r="C168" s="83">
        <f t="shared" si="7"/>
        <v>1.0629873703141987E-2</v>
      </c>
      <c r="D168" s="64">
        <f t="shared" si="8"/>
        <v>30.461538461538467</v>
      </c>
    </row>
    <row r="169" spans="1:4" ht="18.75" x14ac:dyDescent="0.25">
      <c r="A169" s="9" t="s">
        <v>48</v>
      </c>
      <c r="B169" s="23">
        <v>686</v>
      </c>
      <c r="C169" s="83">
        <f t="shared" si="7"/>
        <v>9.2071885863073272E-3</v>
      </c>
      <c r="D169" s="64">
        <f t="shared" si="8"/>
        <v>22.129032258064512</v>
      </c>
    </row>
    <row r="170" spans="1:4" ht="18.75" x14ac:dyDescent="0.25">
      <c r="A170" s="9" t="s">
        <v>49</v>
      </c>
      <c r="B170" s="23">
        <v>228</v>
      </c>
      <c r="C170" s="83">
        <f t="shared" si="7"/>
        <v>3.0601151569651175E-3</v>
      </c>
      <c r="D170" s="64">
        <f t="shared" si="8"/>
        <v>28.5</v>
      </c>
    </row>
    <row r="171" spans="1:4" ht="18.75" x14ac:dyDescent="0.25">
      <c r="A171" s="9" t="s">
        <v>50</v>
      </c>
      <c r="B171" s="23">
        <v>296</v>
      </c>
      <c r="C171" s="83">
        <f t="shared" si="7"/>
        <v>3.9727810809722574E-3</v>
      </c>
      <c r="D171" s="64">
        <f t="shared" si="8"/>
        <v>37</v>
      </c>
    </row>
    <row r="172" spans="1:4" ht="18.75" x14ac:dyDescent="0.25">
      <c r="A172" s="9" t="s">
        <v>51</v>
      </c>
      <c r="B172" s="24">
        <v>5899</v>
      </c>
      <c r="C172" s="83">
        <f t="shared" si="7"/>
        <v>7.9173768907619416E-2</v>
      </c>
      <c r="D172" s="64">
        <f t="shared" si="8"/>
        <v>24.89029535864978</v>
      </c>
    </row>
    <row r="173" spans="1:4" ht="18.75" x14ac:dyDescent="0.25">
      <c r="A173" s="9" t="s">
        <v>52</v>
      </c>
      <c r="B173" s="24">
        <v>1307</v>
      </c>
      <c r="C173" s="83">
        <f t="shared" si="7"/>
        <v>1.7541975921725475E-2</v>
      </c>
      <c r="D173" s="64">
        <f t="shared" si="8"/>
        <v>8.1687499999999957</v>
      </c>
    </row>
    <row r="174" spans="1:4" ht="18.75" x14ac:dyDescent="0.25">
      <c r="A174" s="9" t="s">
        <v>53</v>
      </c>
      <c r="B174" s="24">
        <v>2406</v>
      </c>
      <c r="C174" s="83">
        <f t="shared" si="7"/>
        <v>3.2292267840605578E-2</v>
      </c>
      <c r="D174" s="64">
        <f t="shared" si="8"/>
        <v>6.4504021447721183</v>
      </c>
    </row>
    <row r="175" spans="1:4" ht="18.75" x14ac:dyDescent="0.25">
      <c r="A175" s="9" t="s">
        <v>1</v>
      </c>
      <c r="B175" s="25">
        <f>SUM(B152:B174)</f>
        <v>74507</v>
      </c>
      <c r="C175" s="84">
        <f>SUM(C152:C174)</f>
        <v>0.99999999999999989</v>
      </c>
      <c r="D175" s="25">
        <f t="shared" si="8"/>
        <v>11.200691521346956</v>
      </c>
    </row>
    <row r="176" spans="1:4" x14ac:dyDescent="0.25">
      <c r="A176" s="8" t="s">
        <v>150</v>
      </c>
    </row>
    <row r="177" spans="1:6" ht="14.25" customHeight="1" x14ac:dyDescent="0.25">
      <c r="A177" s="26"/>
    </row>
    <row r="180" spans="1:6" ht="21.75" x14ac:dyDescent="0.25">
      <c r="A180" s="87" t="s">
        <v>55</v>
      </c>
      <c r="B180" s="87"/>
      <c r="C180" s="87"/>
      <c r="D180" s="66"/>
      <c r="E180" s="66"/>
      <c r="F180" s="66"/>
    </row>
    <row r="181" spans="1:6" ht="21.75" customHeight="1" x14ac:dyDescent="0.25">
      <c r="A181" s="98" t="s">
        <v>154</v>
      </c>
      <c r="B181" s="98"/>
      <c r="C181" s="98"/>
      <c r="D181" s="65"/>
      <c r="E181" s="65"/>
      <c r="F181" s="65"/>
    </row>
    <row r="182" spans="1:6" ht="22.5" customHeight="1" x14ac:dyDescent="0.25">
      <c r="A182" s="94" t="s">
        <v>151</v>
      </c>
      <c r="B182" s="94"/>
      <c r="C182" s="94"/>
    </row>
    <row r="183" spans="1:6" ht="18.75" customHeight="1" x14ac:dyDescent="0.25">
      <c r="A183" s="9" t="s">
        <v>70</v>
      </c>
      <c r="B183" s="9" t="s">
        <v>23</v>
      </c>
      <c r="C183" s="9" t="s">
        <v>0</v>
      </c>
    </row>
    <row r="184" spans="1:6" ht="18.75" x14ac:dyDescent="0.25">
      <c r="A184" s="9" t="s">
        <v>31</v>
      </c>
      <c r="B184" s="24">
        <v>235423001.09100342</v>
      </c>
      <c r="C184" s="83">
        <f t="shared" ref="C184:C206" si="9">B184/$B$207</f>
        <v>0.12414622088786667</v>
      </c>
    </row>
    <row r="185" spans="1:6" ht="18.75" x14ac:dyDescent="0.25">
      <c r="A185" s="9" t="s">
        <v>32</v>
      </c>
      <c r="B185" s="24">
        <v>36258025.016403422</v>
      </c>
      <c r="C185" s="83">
        <f t="shared" si="9"/>
        <v>1.9120038236638676E-2</v>
      </c>
    </row>
    <row r="186" spans="1:6" ht="18.75" x14ac:dyDescent="0.25">
      <c r="A186" s="9" t="s">
        <v>33</v>
      </c>
      <c r="B186" s="24">
        <v>86971330.212121218</v>
      </c>
      <c r="C186" s="83">
        <f t="shared" si="9"/>
        <v>4.5862816807997107E-2</v>
      </c>
    </row>
    <row r="187" spans="1:6" ht="18.75" x14ac:dyDescent="0.25">
      <c r="A187" s="9" t="s">
        <v>34</v>
      </c>
      <c r="B187" s="24">
        <v>37465290.778861657</v>
      </c>
      <c r="C187" s="83">
        <f t="shared" si="9"/>
        <v>1.9756668817856031E-2</v>
      </c>
    </row>
    <row r="188" spans="1:6" ht="18.75" x14ac:dyDescent="0.25">
      <c r="A188" s="9" t="s">
        <v>35</v>
      </c>
      <c r="B188" s="24">
        <v>298107163.55272841</v>
      </c>
      <c r="C188" s="83">
        <f t="shared" si="9"/>
        <v>0.1572016226246582</v>
      </c>
    </row>
    <row r="189" spans="1:6" ht="18.75" x14ac:dyDescent="0.25">
      <c r="A189" s="9" t="s">
        <v>36</v>
      </c>
      <c r="B189" s="24">
        <v>5982648.362204724</v>
      </c>
      <c r="C189" s="83">
        <f t="shared" si="9"/>
        <v>3.1548454553155564E-3</v>
      </c>
    </row>
    <row r="190" spans="1:6" ht="18.75" x14ac:dyDescent="0.25">
      <c r="A190" s="9" t="s">
        <v>37</v>
      </c>
      <c r="B190" s="24">
        <v>28223853.313935343</v>
      </c>
      <c r="C190" s="83">
        <f t="shared" si="9"/>
        <v>1.488335766505724E-2</v>
      </c>
    </row>
    <row r="191" spans="1:6" ht="18.75" x14ac:dyDescent="0.25">
      <c r="A191" s="9" t="s">
        <v>38</v>
      </c>
      <c r="B191" s="24">
        <v>61092874.258548029</v>
      </c>
      <c r="C191" s="83">
        <f t="shared" si="9"/>
        <v>3.2216263607329418E-2</v>
      </c>
    </row>
    <row r="192" spans="1:6" ht="18.75" x14ac:dyDescent="0.25">
      <c r="A192" s="9" t="s">
        <v>39</v>
      </c>
      <c r="B192" s="24">
        <v>56799906.91129145</v>
      </c>
      <c r="C192" s="83">
        <f t="shared" si="9"/>
        <v>2.9952442017735038E-2</v>
      </c>
    </row>
    <row r="193" spans="1:3" ht="18.75" x14ac:dyDescent="0.25">
      <c r="A193" s="9" t="s">
        <v>40</v>
      </c>
      <c r="B193" s="24">
        <v>50394048.82735008</v>
      </c>
      <c r="C193" s="83">
        <f t="shared" si="9"/>
        <v>2.6574424283784308E-2</v>
      </c>
    </row>
    <row r="194" spans="1:3" ht="18.75" x14ac:dyDescent="0.25">
      <c r="A194" s="9" t="s">
        <v>41</v>
      </c>
      <c r="B194" s="24">
        <v>106340741.60948609</v>
      </c>
      <c r="C194" s="83">
        <f t="shared" si="9"/>
        <v>5.6076938685050662E-2</v>
      </c>
    </row>
    <row r="195" spans="1:3" ht="18.75" x14ac:dyDescent="0.25">
      <c r="A195" s="9" t="s">
        <v>42</v>
      </c>
      <c r="B195" s="24">
        <v>111029198.64315118</v>
      </c>
      <c r="C195" s="83">
        <f t="shared" si="9"/>
        <v>5.8549314875258447E-2</v>
      </c>
    </row>
    <row r="196" spans="1:3" ht="18.75" x14ac:dyDescent="0.25">
      <c r="A196" s="9" t="s">
        <v>43</v>
      </c>
      <c r="B196" s="24">
        <v>75918046.255051076</v>
      </c>
      <c r="C196" s="83">
        <f t="shared" si="9"/>
        <v>4.00340599519909E-2</v>
      </c>
    </row>
    <row r="197" spans="1:3" ht="18.75" x14ac:dyDescent="0.25">
      <c r="A197" s="9" t="s">
        <v>44</v>
      </c>
      <c r="B197" s="24">
        <v>22798134.585290559</v>
      </c>
      <c r="C197" s="83">
        <f t="shared" si="9"/>
        <v>1.2022199355800128E-2</v>
      </c>
    </row>
    <row r="198" spans="1:3" ht="18.75" x14ac:dyDescent="0.25">
      <c r="A198" s="9" t="s">
        <v>45</v>
      </c>
      <c r="B198" s="24">
        <v>347725673.30771589</v>
      </c>
      <c r="C198" s="83">
        <f t="shared" si="9"/>
        <v>0.18336707988084319</v>
      </c>
    </row>
    <row r="199" spans="1:3" ht="18.75" x14ac:dyDescent="0.25">
      <c r="A199" s="9" t="s">
        <v>46</v>
      </c>
      <c r="B199" s="24">
        <v>15080550.061701745</v>
      </c>
      <c r="C199" s="83">
        <f t="shared" si="9"/>
        <v>7.9524655211869223E-3</v>
      </c>
    </row>
    <row r="200" spans="1:3" ht="18.75" x14ac:dyDescent="0.25">
      <c r="A200" s="9" t="s">
        <v>47</v>
      </c>
      <c r="B200" s="24">
        <v>34414298.759994313</v>
      </c>
      <c r="C200" s="83">
        <f t="shared" si="9"/>
        <v>1.8147781294775778E-2</v>
      </c>
    </row>
    <row r="201" spans="1:3" ht="18.75" x14ac:dyDescent="0.25">
      <c r="A201" s="9" t="s">
        <v>48</v>
      </c>
      <c r="B201" s="24">
        <v>23282693.543011874</v>
      </c>
      <c r="C201" s="83">
        <f t="shared" si="9"/>
        <v>1.2277723085935619E-2</v>
      </c>
    </row>
    <row r="202" spans="1:3" ht="18.75" x14ac:dyDescent="0.25">
      <c r="A202" s="9" t="s">
        <v>49</v>
      </c>
      <c r="B202" s="24">
        <v>6365622.9508196721</v>
      </c>
      <c r="C202" s="83">
        <f t="shared" si="9"/>
        <v>3.3568004369966056E-3</v>
      </c>
    </row>
    <row r="203" spans="1:3" ht="18.75" x14ac:dyDescent="0.25">
      <c r="A203" s="9" t="s">
        <v>50</v>
      </c>
      <c r="B203" s="24">
        <v>7681885.3963530213</v>
      </c>
      <c r="C203" s="83">
        <f t="shared" si="9"/>
        <v>4.0509085213907064E-3</v>
      </c>
    </row>
    <row r="204" spans="1:3" ht="18.75" x14ac:dyDescent="0.25">
      <c r="A204" s="9" t="s">
        <v>51</v>
      </c>
      <c r="B204" s="24">
        <v>150664753.71052018</v>
      </c>
      <c r="C204" s="83">
        <f t="shared" si="9"/>
        <v>7.9450434781145302E-2</v>
      </c>
    </row>
    <row r="205" spans="1:3" ht="18.75" x14ac:dyDescent="0.25">
      <c r="A205" s="9" t="s">
        <v>52</v>
      </c>
      <c r="B205" s="24">
        <v>29313146.022041712</v>
      </c>
      <c r="C205" s="83">
        <f t="shared" si="9"/>
        <v>1.545777720998455E-2</v>
      </c>
    </row>
    <row r="206" spans="1:3" ht="18.75" x14ac:dyDescent="0.25">
      <c r="A206" s="9" t="s">
        <v>53</v>
      </c>
      <c r="B206" s="24">
        <v>69003541.014127925</v>
      </c>
      <c r="C206" s="83">
        <f t="shared" si="9"/>
        <v>3.6387815995402577E-2</v>
      </c>
    </row>
    <row r="207" spans="1:3" ht="18.75" x14ac:dyDescent="0.25">
      <c r="A207" s="9" t="s">
        <v>19</v>
      </c>
      <c r="B207" s="58">
        <f>SUM(B184:B206)</f>
        <v>1896336428.1837137</v>
      </c>
      <c r="C207" s="84">
        <f>SUM(C184:C206)</f>
        <v>0.99999999999999978</v>
      </c>
    </row>
    <row r="208" spans="1:3" x14ac:dyDescent="0.25">
      <c r="A208" s="8" t="s">
        <v>150</v>
      </c>
    </row>
    <row r="209" spans="1:5" s="51" customFormat="1" x14ac:dyDescent="0.35">
      <c r="A209" s="50" t="s">
        <v>56</v>
      </c>
      <c r="E209" s="52"/>
    </row>
    <row r="213" spans="1:5" ht="21.75" x14ac:dyDescent="0.25">
      <c r="A213" s="87" t="s">
        <v>6</v>
      </c>
      <c r="B213" s="87"/>
      <c r="C213" s="87"/>
    </row>
    <row r="214" spans="1:5" ht="21.75" x14ac:dyDescent="0.25">
      <c r="A214" s="98" t="s">
        <v>155</v>
      </c>
      <c r="B214" s="98"/>
      <c r="C214" s="98"/>
    </row>
    <row r="215" spans="1:5" x14ac:dyDescent="0.25">
      <c r="A215" s="94" t="s">
        <v>151</v>
      </c>
      <c r="B215" s="94"/>
      <c r="C215" s="94"/>
    </row>
    <row r="216" spans="1:5" ht="18.75" x14ac:dyDescent="0.25">
      <c r="A216" s="9" t="s">
        <v>70</v>
      </c>
      <c r="B216" s="9" t="s">
        <v>243</v>
      </c>
      <c r="C216" s="9" t="s">
        <v>0</v>
      </c>
    </row>
    <row r="217" spans="1:5" ht="18.75" x14ac:dyDescent="0.25">
      <c r="A217" s="9" t="s">
        <v>31</v>
      </c>
      <c r="B217" s="24">
        <v>2552649701.155036</v>
      </c>
      <c r="C217" s="74">
        <f>B217/$B$240</f>
        <v>0.16694817357548267</v>
      </c>
    </row>
    <row r="218" spans="1:5" ht="18.75" x14ac:dyDescent="0.25">
      <c r="A218" s="9" t="s">
        <v>32</v>
      </c>
      <c r="B218" s="24">
        <v>157185208.4095436</v>
      </c>
      <c r="C218" s="74">
        <f t="shared" ref="C218:C239" si="10">B218/$B$240</f>
        <v>1.0280213319195692E-2</v>
      </c>
    </row>
    <row r="219" spans="1:5" ht="18.75" x14ac:dyDescent="0.25">
      <c r="A219" s="9" t="s">
        <v>33</v>
      </c>
      <c r="B219" s="24">
        <v>1020153083.3939394</v>
      </c>
      <c r="C219" s="74">
        <f t="shared" si="10"/>
        <v>6.6719963167273313E-2</v>
      </c>
    </row>
    <row r="220" spans="1:5" ht="18.75" x14ac:dyDescent="0.25">
      <c r="A220" s="9" t="s">
        <v>34</v>
      </c>
      <c r="B220" s="24">
        <v>283496694.98768622</v>
      </c>
      <c r="C220" s="74">
        <f t="shared" si="10"/>
        <v>1.8541226170384492E-2</v>
      </c>
    </row>
    <row r="221" spans="1:5" ht="18.75" x14ac:dyDescent="0.25">
      <c r="A221" s="9" t="s">
        <v>35</v>
      </c>
      <c r="B221" s="24">
        <v>1098782482.1711307</v>
      </c>
      <c r="C221" s="74">
        <f t="shared" si="10"/>
        <v>7.1862476262293987E-2</v>
      </c>
    </row>
    <row r="222" spans="1:5" ht="18.75" x14ac:dyDescent="0.25">
      <c r="A222" s="9" t="s">
        <v>36</v>
      </c>
      <c r="B222" s="24">
        <v>36909449.606299214</v>
      </c>
      <c r="C222" s="74">
        <f t="shared" si="10"/>
        <v>2.4139486105985378E-3</v>
      </c>
    </row>
    <row r="223" spans="1:5" ht="18.75" x14ac:dyDescent="0.25">
      <c r="A223" s="9" t="s">
        <v>37</v>
      </c>
      <c r="B223" s="24">
        <v>251360139.08818281</v>
      </c>
      <c r="C223" s="74">
        <f t="shared" si="10"/>
        <v>1.6439433938571075E-2</v>
      </c>
    </row>
    <row r="224" spans="1:5" ht="18.75" x14ac:dyDescent="0.25">
      <c r="A224" s="9" t="s">
        <v>38</v>
      </c>
      <c r="B224" s="24">
        <v>467331503.75341809</v>
      </c>
      <c r="C224" s="74">
        <f t="shared" si="10"/>
        <v>3.05643743325275E-2</v>
      </c>
    </row>
    <row r="225" spans="1:3" ht="18.75" x14ac:dyDescent="0.25">
      <c r="A225" s="9" t="s">
        <v>39</v>
      </c>
      <c r="B225" s="24">
        <v>283389392.27387923</v>
      </c>
      <c r="C225" s="74">
        <f t="shared" si="10"/>
        <v>1.8534208367635582E-2</v>
      </c>
    </row>
    <row r="226" spans="1:3" ht="18.75" x14ac:dyDescent="0.25">
      <c r="A226" s="9" t="s">
        <v>40</v>
      </c>
      <c r="B226" s="24">
        <v>1466010727.9261804</v>
      </c>
      <c r="C226" s="74">
        <f t="shared" si="10"/>
        <v>9.5879906028075418E-2</v>
      </c>
    </row>
    <row r="227" spans="1:3" ht="18.75" x14ac:dyDescent="0.25">
      <c r="A227" s="9" t="s">
        <v>41</v>
      </c>
      <c r="B227" s="24">
        <v>939538589.86009431</v>
      </c>
      <c r="C227" s="74">
        <f t="shared" si="10"/>
        <v>6.1447621077758155E-2</v>
      </c>
    </row>
    <row r="228" spans="1:3" ht="18.75" x14ac:dyDescent="0.25">
      <c r="A228" s="9" t="s">
        <v>42</v>
      </c>
      <c r="B228" s="24">
        <v>913413867.62761426</v>
      </c>
      <c r="C228" s="74">
        <f t="shared" si="10"/>
        <v>5.9739014268172866E-2</v>
      </c>
    </row>
    <row r="229" spans="1:3" ht="18.75" x14ac:dyDescent="0.25">
      <c r="A229" s="9" t="s">
        <v>43</v>
      </c>
      <c r="B229" s="24">
        <v>1038079216.3888949</v>
      </c>
      <c r="C229" s="74">
        <f t="shared" si="10"/>
        <v>6.7892366557141051E-2</v>
      </c>
    </row>
    <row r="230" spans="1:3" ht="18.75" x14ac:dyDescent="0.25">
      <c r="A230" s="9" t="s">
        <v>44</v>
      </c>
      <c r="B230" s="24">
        <v>227801374.28447342</v>
      </c>
      <c r="C230" s="74">
        <f t="shared" si="10"/>
        <v>1.4898645653404496E-2</v>
      </c>
    </row>
    <row r="231" spans="1:3" ht="18.75" x14ac:dyDescent="0.25">
      <c r="A231" s="9" t="s">
        <v>45</v>
      </c>
      <c r="B231" s="24">
        <v>2687495797.0243111</v>
      </c>
      <c r="C231" s="74">
        <f t="shared" si="10"/>
        <v>0.17576736620068834</v>
      </c>
    </row>
    <row r="232" spans="1:3" ht="18.75" x14ac:dyDescent="0.25">
      <c r="A232" s="9" t="s">
        <v>46</v>
      </c>
      <c r="B232" s="24">
        <v>79065890.513941348</v>
      </c>
      <c r="C232" s="74">
        <f t="shared" si="10"/>
        <v>5.1710604895959002E-3</v>
      </c>
    </row>
    <row r="233" spans="1:3" ht="18.75" x14ac:dyDescent="0.25">
      <c r="A233" s="9" t="s">
        <v>47</v>
      </c>
      <c r="B233" s="24">
        <v>220271294.92091334</v>
      </c>
      <c r="C233" s="74">
        <f t="shared" si="10"/>
        <v>1.4406164058277694E-2</v>
      </c>
    </row>
    <row r="234" spans="1:3" ht="18.75" x14ac:dyDescent="0.25">
      <c r="A234" s="9" t="s">
        <v>48</v>
      </c>
      <c r="B234" s="24">
        <v>169473992.16246489</v>
      </c>
      <c r="C234" s="74">
        <f t="shared" si="10"/>
        <v>1.1083923284603777E-2</v>
      </c>
    </row>
    <row r="235" spans="1:3" ht="18.75" x14ac:dyDescent="0.25">
      <c r="A235" s="9" t="s">
        <v>49</v>
      </c>
      <c r="B235" s="24">
        <v>42448867.344262294</v>
      </c>
      <c r="C235" s="74">
        <f t="shared" si="10"/>
        <v>2.7762371273527607E-3</v>
      </c>
    </row>
    <row r="236" spans="1:3" ht="18.75" x14ac:dyDescent="0.25">
      <c r="A236" s="9" t="s">
        <v>50</v>
      </c>
      <c r="B236" s="24">
        <v>31348346.153846152</v>
      </c>
      <c r="C236" s="74">
        <f t="shared" si="10"/>
        <v>2.0502418066327389E-3</v>
      </c>
    </row>
    <row r="237" spans="1:3" ht="18.75" x14ac:dyDescent="0.25">
      <c r="A237" s="9" t="s">
        <v>51</v>
      </c>
      <c r="B237" s="24">
        <v>903268608.78568709</v>
      </c>
      <c r="C237" s="74">
        <f t="shared" si="10"/>
        <v>5.9075494932423873E-2</v>
      </c>
    </row>
    <row r="238" spans="1:3" ht="18.75" x14ac:dyDescent="0.25">
      <c r="A238" s="9" t="s">
        <v>52</v>
      </c>
      <c r="B238" s="24">
        <v>171877482.49438328</v>
      </c>
      <c r="C238" s="74">
        <f t="shared" si="10"/>
        <v>1.1241116150095092E-2</v>
      </c>
    </row>
    <row r="239" spans="1:3" ht="18.75" x14ac:dyDescent="0.25">
      <c r="A239" s="9" t="s">
        <v>53</v>
      </c>
      <c r="B239" s="24">
        <v>248720930.09656954</v>
      </c>
      <c r="C239" s="74">
        <f t="shared" si="10"/>
        <v>1.6266824621815057E-2</v>
      </c>
    </row>
    <row r="240" spans="1:3" ht="18.75" x14ac:dyDescent="0.25">
      <c r="A240" s="9" t="s">
        <v>19</v>
      </c>
      <c r="B240" s="25">
        <f>SUM(B217:B239)</f>
        <v>15290072640.42275</v>
      </c>
      <c r="C240" s="75">
        <f>SUM(C217:C239)</f>
        <v>0.99999999999999989</v>
      </c>
    </row>
    <row r="241" spans="1:5" x14ac:dyDescent="0.25">
      <c r="A241" s="8" t="s">
        <v>150</v>
      </c>
    </row>
    <row r="242" spans="1:5" s="51" customFormat="1" x14ac:dyDescent="0.35">
      <c r="A242" s="50" t="s">
        <v>56</v>
      </c>
      <c r="E242" s="52"/>
    </row>
    <row r="246" spans="1:5" ht="21.75" x14ac:dyDescent="0.25">
      <c r="A246" s="87" t="s">
        <v>7</v>
      </c>
      <c r="B246" s="87"/>
      <c r="C246" s="87"/>
    </row>
    <row r="247" spans="1:5" ht="21.75" x14ac:dyDescent="0.25">
      <c r="A247" s="98" t="s">
        <v>156</v>
      </c>
      <c r="B247" s="98"/>
      <c r="C247" s="98"/>
    </row>
    <row r="248" spans="1:5" x14ac:dyDescent="0.25">
      <c r="A248" s="94" t="s">
        <v>151</v>
      </c>
      <c r="B248" s="94"/>
      <c r="C248" s="94"/>
    </row>
    <row r="249" spans="1:5" ht="18.75" x14ac:dyDescent="0.25">
      <c r="A249" s="9" t="s">
        <v>70</v>
      </c>
      <c r="B249" s="9" t="s">
        <v>246</v>
      </c>
      <c r="C249" s="9" t="s">
        <v>0</v>
      </c>
    </row>
    <row r="250" spans="1:5" ht="18.75" x14ac:dyDescent="0.25">
      <c r="A250" s="9" t="s">
        <v>31</v>
      </c>
      <c r="B250" s="24">
        <v>1787526851.9123104</v>
      </c>
      <c r="C250" s="83">
        <f>B250/$B$273</f>
        <v>0.1974278641215734</v>
      </c>
    </row>
    <row r="251" spans="1:5" ht="18.75" x14ac:dyDescent="0.25">
      <c r="A251" s="9" t="s">
        <v>32</v>
      </c>
      <c r="B251" s="24">
        <v>73193004.871503308</v>
      </c>
      <c r="C251" s="83">
        <f t="shared" ref="C251:C272" si="11">B251/$B$273</f>
        <v>8.0839840839099716E-3</v>
      </c>
    </row>
    <row r="252" spans="1:5" ht="18.75" x14ac:dyDescent="0.25">
      <c r="A252" s="9" t="s">
        <v>33</v>
      </c>
      <c r="B252" s="24">
        <v>522513040.26248038</v>
      </c>
      <c r="C252" s="83">
        <f t="shared" si="11"/>
        <v>5.7710256718287202E-2</v>
      </c>
    </row>
    <row r="253" spans="1:5" ht="18.75" x14ac:dyDescent="0.25">
      <c r="A253" s="9" t="s">
        <v>34</v>
      </c>
      <c r="B253" s="24">
        <v>172614300.29471561</v>
      </c>
      <c r="C253" s="83">
        <f t="shared" si="11"/>
        <v>1.906481717327364E-2</v>
      </c>
    </row>
    <row r="254" spans="1:5" ht="18.75" x14ac:dyDescent="0.25">
      <c r="A254" s="9" t="s">
        <v>35</v>
      </c>
      <c r="B254" s="24">
        <v>483809502.04616171</v>
      </c>
      <c r="C254" s="83">
        <f t="shared" si="11"/>
        <v>5.343554785121709E-2</v>
      </c>
    </row>
    <row r="255" spans="1:5" ht="18.75" x14ac:dyDescent="0.25">
      <c r="A255" s="9" t="s">
        <v>36</v>
      </c>
      <c r="B255" s="24">
        <v>20067927.968503937</v>
      </c>
      <c r="C255" s="83">
        <f t="shared" si="11"/>
        <v>2.216452386115919E-3</v>
      </c>
    </row>
    <row r="256" spans="1:5" ht="18.75" x14ac:dyDescent="0.25">
      <c r="A256" s="9" t="s">
        <v>37</v>
      </c>
      <c r="B256" s="24">
        <v>127894192.65434782</v>
      </c>
      <c r="C256" s="83">
        <f t="shared" si="11"/>
        <v>1.4125593281179745E-2</v>
      </c>
    </row>
    <row r="257" spans="1:3" ht="18.75" x14ac:dyDescent="0.25">
      <c r="A257" s="9" t="s">
        <v>38</v>
      </c>
      <c r="B257" s="24">
        <v>272710346.30887157</v>
      </c>
      <c r="C257" s="83">
        <f t="shared" si="11"/>
        <v>3.0120174775565469E-2</v>
      </c>
    </row>
    <row r="258" spans="1:3" ht="18.75" x14ac:dyDescent="0.25">
      <c r="A258" s="9" t="s">
        <v>39</v>
      </c>
      <c r="B258" s="24">
        <v>162580086.56014088</v>
      </c>
      <c r="C258" s="83">
        <f t="shared" si="11"/>
        <v>1.7956563395918005E-2</v>
      </c>
    </row>
    <row r="259" spans="1:3" ht="18.75" x14ac:dyDescent="0.25">
      <c r="A259" s="9" t="s">
        <v>40</v>
      </c>
      <c r="B259" s="24">
        <v>1131566741.9961891</v>
      </c>
      <c r="C259" s="83">
        <f t="shared" si="11"/>
        <v>0.12497871276412829</v>
      </c>
    </row>
    <row r="260" spans="1:3" ht="18.75" x14ac:dyDescent="0.25">
      <c r="A260" s="9" t="s">
        <v>41</v>
      </c>
      <c r="B260" s="24">
        <v>565937668.53434372</v>
      </c>
      <c r="C260" s="83">
        <f t="shared" si="11"/>
        <v>6.2506398158520993E-2</v>
      </c>
    </row>
    <row r="261" spans="1:3" ht="18.75" x14ac:dyDescent="0.25">
      <c r="A261" s="9" t="s">
        <v>42</v>
      </c>
      <c r="B261" s="24">
        <v>495414587.14371127</v>
      </c>
      <c r="C261" s="83">
        <f t="shared" si="11"/>
        <v>5.4717300436531932E-2</v>
      </c>
    </row>
    <row r="262" spans="1:3" ht="18.75" x14ac:dyDescent="0.25">
      <c r="A262" s="9" t="s">
        <v>43</v>
      </c>
      <c r="B262" s="24">
        <v>644980408.46112323</v>
      </c>
      <c r="C262" s="83">
        <f t="shared" si="11"/>
        <v>7.1236470829242823E-2</v>
      </c>
    </row>
    <row r="263" spans="1:3" ht="18.75" x14ac:dyDescent="0.25">
      <c r="A263" s="9" t="s">
        <v>44</v>
      </c>
      <c r="B263" s="24">
        <v>120815121.5424823</v>
      </c>
      <c r="C263" s="83">
        <f t="shared" si="11"/>
        <v>1.3343727605659866E-2</v>
      </c>
    </row>
    <row r="264" spans="1:3" ht="18.75" x14ac:dyDescent="0.25">
      <c r="A264" s="9" t="s">
        <v>45</v>
      </c>
      <c r="B264" s="24">
        <v>1466601143.1436949</v>
      </c>
      <c r="C264" s="83">
        <f t="shared" si="11"/>
        <v>0.16198242331261034</v>
      </c>
    </row>
    <row r="265" spans="1:3" ht="18.75" x14ac:dyDescent="0.25">
      <c r="A265" s="9" t="s">
        <v>46</v>
      </c>
      <c r="B265" s="24">
        <v>48872341.270312406</v>
      </c>
      <c r="C265" s="83">
        <f t="shared" si="11"/>
        <v>5.3978276976908513E-3</v>
      </c>
    </row>
    <row r="266" spans="1:3" ht="18.75" x14ac:dyDescent="0.25">
      <c r="A266" s="9" t="s">
        <v>47</v>
      </c>
      <c r="B266" s="24">
        <v>104640926.84114867</v>
      </c>
      <c r="C266" s="83">
        <f t="shared" si="11"/>
        <v>1.1557328307459327E-2</v>
      </c>
    </row>
    <row r="267" spans="1:3" ht="18.75" x14ac:dyDescent="0.25">
      <c r="A267" s="9" t="s">
        <v>48</v>
      </c>
      <c r="B267" s="24">
        <v>81635101.000920027</v>
      </c>
      <c r="C267" s="83">
        <f t="shared" si="11"/>
        <v>9.0163924590662345E-3</v>
      </c>
    </row>
    <row r="268" spans="1:3" ht="18.75" x14ac:dyDescent="0.25">
      <c r="A268" s="9" t="s">
        <v>49</v>
      </c>
      <c r="B268" s="24">
        <v>21256467.737704918</v>
      </c>
      <c r="C268" s="83">
        <f t="shared" si="11"/>
        <v>2.3477236270518895E-3</v>
      </c>
    </row>
    <row r="269" spans="1:3" ht="18.75" x14ac:dyDescent="0.25">
      <c r="A269" s="9" t="s">
        <v>50</v>
      </c>
      <c r="B269" s="24">
        <v>14009423.076923076</v>
      </c>
      <c r="C269" s="83">
        <f t="shared" si="11"/>
        <v>1.547305693726209E-3</v>
      </c>
    </row>
    <row r="270" spans="1:3" ht="18.75" x14ac:dyDescent="0.25">
      <c r="A270" s="9" t="s">
        <v>51</v>
      </c>
      <c r="B270" s="24">
        <v>527769601.21626574</v>
      </c>
      <c r="C270" s="83">
        <f t="shared" si="11"/>
        <v>5.8290830711131267E-2</v>
      </c>
    </row>
    <row r="271" spans="1:3" ht="18.75" x14ac:dyDescent="0.25">
      <c r="A271" s="9" t="s">
        <v>52</v>
      </c>
      <c r="B271" s="24">
        <v>85278534.921298772</v>
      </c>
      <c r="C271" s="83">
        <f t="shared" si="11"/>
        <v>9.418800610976755E-3</v>
      </c>
    </row>
    <row r="272" spans="1:3" ht="18.75" x14ac:dyDescent="0.25">
      <c r="A272" s="9" t="s">
        <v>53</v>
      </c>
      <c r="B272" s="24">
        <v>122388506.1860157</v>
      </c>
      <c r="C272" s="83">
        <f t="shared" si="11"/>
        <v>1.3517503999162524E-2</v>
      </c>
    </row>
    <row r="273" spans="1:3" ht="18.75" x14ac:dyDescent="0.25">
      <c r="A273" s="9" t="s">
        <v>19</v>
      </c>
      <c r="B273" s="25">
        <f>SUM(B250:B272)</f>
        <v>9054075825.9511719</v>
      </c>
      <c r="C273" s="84">
        <f>SUM(C250:C272)</f>
        <v>0.99999999999999967</v>
      </c>
    </row>
    <row r="274" spans="1:3" x14ac:dyDescent="0.25">
      <c r="A274" s="8" t="s">
        <v>150</v>
      </c>
    </row>
    <row r="275" spans="1:3" x14ac:dyDescent="0.25">
      <c r="A275" s="50" t="s">
        <v>56</v>
      </c>
    </row>
    <row r="279" spans="1:3" ht="21.75" x14ac:dyDescent="0.25">
      <c r="A279" s="87" t="s">
        <v>57</v>
      </c>
      <c r="B279" s="87"/>
      <c r="C279" s="87"/>
    </row>
    <row r="280" spans="1:3" ht="21.75" x14ac:dyDescent="0.25">
      <c r="A280" s="96" t="s">
        <v>157</v>
      </c>
      <c r="B280" s="96"/>
      <c r="C280" s="96"/>
    </row>
    <row r="281" spans="1:3" x14ac:dyDescent="0.25">
      <c r="A281" s="94" t="s">
        <v>151</v>
      </c>
      <c r="B281" s="94"/>
      <c r="C281" s="94"/>
    </row>
    <row r="282" spans="1:3" ht="18.75" x14ac:dyDescent="0.25">
      <c r="A282" s="9" t="s">
        <v>70</v>
      </c>
      <c r="B282" s="9" t="s">
        <v>29</v>
      </c>
      <c r="C282" s="9" t="s">
        <v>0</v>
      </c>
    </row>
    <row r="283" spans="1:3" ht="18.75" x14ac:dyDescent="0.25">
      <c r="A283" s="9" t="s">
        <v>31</v>
      </c>
      <c r="B283" s="24">
        <v>765122849.24272537</v>
      </c>
      <c r="C283" s="83">
        <f>B283/$B$306</f>
        <v>0.12269455421579771</v>
      </c>
    </row>
    <row r="284" spans="1:3" ht="18.75" x14ac:dyDescent="0.25">
      <c r="A284" s="9" t="s">
        <v>32</v>
      </c>
      <c r="B284" s="24">
        <v>83992203.53804031</v>
      </c>
      <c r="C284" s="83">
        <f t="shared" ref="C284:C305" si="12">B284/$B$306</f>
        <v>1.3468929833819605E-2</v>
      </c>
    </row>
    <row r="285" spans="1:3" ht="18.75" x14ac:dyDescent="0.25">
      <c r="A285" s="9" t="s">
        <v>33</v>
      </c>
      <c r="B285" s="24">
        <v>497640043.131459</v>
      </c>
      <c r="C285" s="83">
        <f t="shared" si="12"/>
        <v>7.9801202267552371E-2</v>
      </c>
    </row>
    <row r="286" spans="1:3" ht="18.75" x14ac:dyDescent="0.25">
      <c r="A286" s="9" t="s">
        <v>34</v>
      </c>
      <c r="B286" s="24">
        <v>110882394.69297065</v>
      </c>
      <c r="C286" s="83">
        <f t="shared" si="12"/>
        <v>1.7781021702200219E-2</v>
      </c>
    </row>
    <row r="287" spans="1:3" ht="18.75" x14ac:dyDescent="0.25">
      <c r="A287" s="9" t="s">
        <v>35</v>
      </c>
      <c r="B287" s="24">
        <v>614972980.12496877</v>
      </c>
      <c r="C287" s="83">
        <f t="shared" si="12"/>
        <v>9.8616628330827572E-2</v>
      </c>
    </row>
    <row r="288" spans="1:3" ht="18.75" x14ac:dyDescent="0.25">
      <c r="A288" s="9" t="s">
        <v>36</v>
      </c>
      <c r="B288" s="24">
        <v>16841521.637795277</v>
      </c>
      <c r="C288" s="83">
        <f t="shared" si="12"/>
        <v>2.7006943939919844E-3</v>
      </c>
    </row>
    <row r="289" spans="1:3" ht="18.75" x14ac:dyDescent="0.25">
      <c r="A289" s="9" t="s">
        <v>37</v>
      </c>
      <c r="B289" s="24">
        <v>123465946.43383501</v>
      </c>
      <c r="C289" s="83">
        <f t="shared" si="12"/>
        <v>1.9798911081435038E-2</v>
      </c>
    </row>
    <row r="290" spans="1:3" ht="18.75" x14ac:dyDescent="0.25">
      <c r="A290" s="9" t="s">
        <v>38</v>
      </c>
      <c r="B290" s="24">
        <v>194621157.44454643</v>
      </c>
      <c r="C290" s="83">
        <f t="shared" si="12"/>
        <v>3.1209309952323634E-2</v>
      </c>
    </row>
    <row r="291" spans="1:3" ht="18.75" x14ac:dyDescent="0.25">
      <c r="A291" s="9" t="s">
        <v>39</v>
      </c>
      <c r="B291" s="24">
        <v>120809305.71373832</v>
      </c>
      <c r="C291" s="83">
        <f t="shared" si="12"/>
        <v>1.9372894070981864E-2</v>
      </c>
    </row>
    <row r="292" spans="1:3" ht="18.75" x14ac:dyDescent="0.25">
      <c r="A292" s="9" t="s">
        <v>40</v>
      </c>
      <c r="B292" s="24">
        <v>334443985.92999119</v>
      </c>
      <c r="C292" s="83">
        <f t="shared" si="12"/>
        <v>5.3631198969483575E-2</v>
      </c>
    </row>
    <row r="293" spans="1:3" ht="18.75" x14ac:dyDescent="0.25">
      <c r="A293" s="9" t="s">
        <v>41</v>
      </c>
      <c r="B293" s="24">
        <v>373600921.32575053</v>
      </c>
      <c r="C293" s="83">
        <f t="shared" si="12"/>
        <v>5.9910377192424563E-2</v>
      </c>
    </row>
    <row r="294" spans="1:3" ht="18.75" x14ac:dyDescent="0.25">
      <c r="A294" s="9" t="s">
        <v>42</v>
      </c>
      <c r="B294" s="24">
        <v>417999280.48390305</v>
      </c>
      <c r="C294" s="83">
        <f t="shared" si="12"/>
        <v>6.7030066390327839E-2</v>
      </c>
    </row>
    <row r="295" spans="1:3" ht="18.75" x14ac:dyDescent="0.25">
      <c r="A295" s="9" t="s">
        <v>43</v>
      </c>
      <c r="B295" s="24">
        <v>393098807.92777163</v>
      </c>
      <c r="C295" s="83">
        <f t="shared" si="12"/>
        <v>6.3037044376855006E-2</v>
      </c>
    </row>
    <row r="296" spans="1:3" ht="18.75" x14ac:dyDescent="0.25">
      <c r="A296" s="9" t="s">
        <v>44</v>
      </c>
      <c r="B296" s="24">
        <v>106986252.74199112</v>
      </c>
      <c r="C296" s="83">
        <f t="shared" si="12"/>
        <v>1.7156239158704057E-2</v>
      </c>
    </row>
    <row r="297" spans="1:3" ht="18.75" x14ac:dyDescent="0.25">
      <c r="A297" s="9" t="s">
        <v>45</v>
      </c>
      <c r="B297" s="24">
        <v>1220894653.8806162</v>
      </c>
      <c r="C297" s="83">
        <f t="shared" si="12"/>
        <v>0.19578179563006573</v>
      </c>
    </row>
    <row r="298" spans="1:3" ht="18.75" x14ac:dyDescent="0.25">
      <c r="A298" s="9" t="s">
        <v>46</v>
      </c>
      <c r="B298" s="24">
        <v>30193549.243628949</v>
      </c>
      <c r="C298" s="83">
        <f t="shared" si="12"/>
        <v>4.8418160146522539E-3</v>
      </c>
    </row>
    <row r="299" spans="1:3" ht="18.75" x14ac:dyDescent="0.25">
      <c r="A299" s="9" t="s">
        <v>47</v>
      </c>
      <c r="B299" s="24">
        <v>115630368.07976469</v>
      </c>
      <c r="C299" s="83">
        <f t="shared" si="12"/>
        <v>1.8542403326991249E-2</v>
      </c>
    </row>
    <row r="300" spans="1:3" ht="18.75" x14ac:dyDescent="0.25">
      <c r="A300" s="9" t="s">
        <v>48</v>
      </c>
      <c r="B300" s="24">
        <v>87838891.161544859</v>
      </c>
      <c r="C300" s="83">
        <f t="shared" si="12"/>
        <v>1.4085781916645838E-2</v>
      </c>
    </row>
    <row r="301" spans="1:3" ht="18.75" x14ac:dyDescent="0.25">
      <c r="A301" s="9" t="s">
        <v>49</v>
      </c>
      <c r="B301" s="24">
        <v>21192399.606557377</v>
      </c>
      <c r="C301" s="83">
        <f t="shared" si="12"/>
        <v>3.3983980808612955E-3</v>
      </c>
    </row>
    <row r="302" spans="1:3" ht="18.75" x14ac:dyDescent="0.25">
      <c r="A302" s="9" t="s">
        <v>50</v>
      </c>
      <c r="B302" s="24">
        <v>17338923.076923076</v>
      </c>
      <c r="C302" s="83">
        <f t="shared" si="12"/>
        <v>2.7804573338917459E-3</v>
      </c>
    </row>
    <row r="303" spans="1:3" ht="18.75" x14ac:dyDescent="0.25">
      <c r="A303" s="9" t="s">
        <v>51</v>
      </c>
      <c r="B303" s="24">
        <v>375499007.56942129</v>
      </c>
      <c r="C303" s="83">
        <f t="shared" si="12"/>
        <v>6.0214752948240531E-2</v>
      </c>
    </row>
    <row r="304" spans="1:3" ht="18.75" x14ac:dyDescent="0.25">
      <c r="A304" s="9" t="s">
        <v>52</v>
      </c>
      <c r="B304" s="24">
        <v>86598947.573084503</v>
      </c>
      <c r="C304" s="83">
        <f t="shared" si="12"/>
        <v>1.3886945447457322E-2</v>
      </c>
    </row>
    <row r="305" spans="1:3" ht="18.75" x14ac:dyDescent="0.25">
      <c r="A305" s="9" t="s">
        <v>53</v>
      </c>
      <c r="B305" s="24">
        <v>126332423.91055381</v>
      </c>
      <c r="C305" s="83">
        <f t="shared" si="12"/>
        <v>2.0258577364468844E-2</v>
      </c>
    </row>
    <row r="306" spans="1:3" ht="18.75" x14ac:dyDescent="0.25">
      <c r="A306" s="9" t="s">
        <v>19</v>
      </c>
      <c r="B306" s="25">
        <f>SUM(B283:B305)</f>
        <v>6235996814.4715824</v>
      </c>
      <c r="C306" s="84">
        <f>SUM(C283:C305)</f>
        <v>0.99999999999999978</v>
      </c>
    </row>
    <row r="307" spans="1:3" x14ac:dyDescent="0.25">
      <c r="A307" s="8" t="s">
        <v>150</v>
      </c>
    </row>
    <row r="308" spans="1:3" x14ac:dyDescent="0.25">
      <c r="A308" s="50" t="s">
        <v>56</v>
      </c>
    </row>
    <row r="312" spans="1:3" ht="21.75" x14ac:dyDescent="0.25">
      <c r="A312" s="91" t="s">
        <v>58</v>
      </c>
      <c r="B312" s="91"/>
      <c r="C312" s="91"/>
    </row>
    <row r="313" spans="1:3" ht="21.75" x14ac:dyDescent="0.25">
      <c r="A313" s="101" t="s">
        <v>158</v>
      </c>
      <c r="B313" s="101"/>
      <c r="C313" s="101"/>
    </row>
    <row r="314" spans="1:3" ht="18.75" x14ac:dyDescent="0.25">
      <c r="A314" s="9" t="s">
        <v>70</v>
      </c>
      <c r="B314" s="9" t="s">
        <v>9</v>
      </c>
      <c r="C314" s="9" t="s">
        <v>0</v>
      </c>
    </row>
    <row r="315" spans="1:3" ht="18.75" x14ac:dyDescent="0.25">
      <c r="A315" s="59" t="s">
        <v>135</v>
      </c>
      <c r="B315" s="34">
        <v>11.999999999999998</v>
      </c>
      <c r="C315" s="83">
        <f>B315/$B$317</f>
        <v>0.79999999999999993</v>
      </c>
    </row>
    <row r="316" spans="1:3" ht="18.75" x14ac:dyDescent="0.25">
      <c r="A316" s="59" t="s">
        <v>60</v>
      </c>
      <c r="B316" s="34">
        <v>3</v>
      </c>
      <c r="C316" s="83">
        <f>B316/$B$317</f>
        <v>0.2</v>
      </c>
    </row>
    <row r="317" spans="1:3" ht="18.75" x14ac:dyDescent="0.25">
      <c r="A317" s="9" t="s">
        <v>1</v>
      </c>
      <c r="B317" s="25">
        <f>SUM(B315:B316)</f>
        <v>14.999999999999998</v>
      </c>
      <c r="C317" s="84">
        <f>SUM(C315:C316)</f>
        <v>1</v>
      </c>
    </row>
    <row r="318" spans="1:3" x14ac:dyDescent="0.25">
      <c r="A318" s="8" t="s">
        <v>150</v>
      </c>
    </row>
    <row r="322" spans="1:6" ht="21.75" x14ac:dyDescent="0.25">
      <c r="A322" s="87" t="s">
        <v>61</v>
      </c>
      <c r="B322" s="87"/>
      <c r="C322" s="87"/>
      <c r="D322" s="87"/>
    </row>
    <row r="323" spans="1:6" ht="21.75" x14ac:dyDescent="0.25">
      <c r="A323" s="96" t="s">
        <v>159</v>
      </c>
      <c r="B323" s="96"/>
      <c r="C323" s="96"/>
      <c r="D323" s="96"/>
    </row>
    <row r="324" spans="1:6" ht="18.75" x14ac:dyDescent="0.25">
      <c r="A324" s="9" t="s">
        <v>70</v>
      </c>
      <c r="B324" s="9" t="s">
        <v>18</v>
      </c>
      <c r="C324" s="9" t="s">
        <v>62</v>
      </c>
      <c r="D324" s="9" t="s">
        <v>171</v>
      </c>
    </row>
    <row r="325" spans="1:6" ht="18.75" x14ac:dyDescent="0.25">
      <c r="A325" s="9" t="s">
        <v>59</v>
      </c>
      <c r="B325" s="23">
        <v>255.99999999999997</v>
      </c>
      <c r="C325" s="83">
        <f>B325/$B$327</f>
        <v>0.79503105590062106</v>
      </c>
      <c r="D325" s="64">
        <f>B325/B315</f>
        <v>21.333333333333336</v>
      </c>
    </row>
    <row r="326" spans="1:6" ht="18.75" x14ac:dyDescent="0.25">
      <c r="A326" s="9" t="s">
        <v>60</v>
      </c>
      <c r="B326" s="23">
        <v>66</v>
      </c>
      <c r="C326" s="83">
        <f>B326/$B$327</f>
        <v>0.20496894409937888</v>
      </c>
      <c r="D326" s="64">
        <f t="shared" ref="D326:D327" si="13">B326/B316</f>
        <v>22</v>
      </c>
    </row>
    <row r="327" spans="1:6" ht="18.75" x14ac:dyDescent="0.25">
      <c r="A327" s="9" t="s">
        <v>1</v>
      </c>
      <c r="B327" s="9">
        <f>SUM(B325:B326)</f>
        <v>322</v>
      </c>
      <c r="C327" s="84">
        <f>SUM(C325:C326)</f>
        <v>1</v>
      </c>
      <c r="D327" s="67">
        <f t="shared" si="13"/>
        <v>21.466666666666669</v>
      </c>
    </row>
    <row r="328" spans="1:6" x14ac:dyDescent="0.25">
      <c r="A328" s="8" t="s">
        <v>150</v>
      </c>
    </row>
    <row r="332" spans="1:6" ht="21.75" x14ac:dyDescent="0.25">
      <c r="A332" s="87" t="s">
        <v>63</v>
      </c>
      <c r="B332" s="87"/>
      <c r="C332" s="87"/>
      <c r="D332" s="66"/>
      <c r="E332" s="66"/>
      <c r="F332" s="66"/>
    </row>
    <row r="333" spans="1:6" ht="20.25" customHeight="1" x14ac:dyDescent="0.25">
      <c r="A333" s="87" t="s">
        <v>160</v>
      </c>
      <c r="B333" s="87"/>
      <c r="C333" s="87"/>
      <c r="D333" s="66"/>
      <c r="E333" s="66"/>
      <c r="F333" s="66"/>
    </row>
    <row r="334" spans="1:6" ht="20.25" customHeight="1" x14ac:dyDescent="0.25">
      <c r="A334" s="94" t="s">
        <v>151</v>
      </c>
      <c r="B334" s="94"/>
      <c r="C334" s="94"/>
      <c r="D334" s="28"/>
      <c r="E334" s="28"/>
      <c r="F334" s="28"/>
    </row>
    <row r="335" spans="1:6" ht="18.75" customHeight="1" x14ac:dyDescent="0.25">
      <c r="A335" s="9" t="s">
        <v>70</v>
      </c>
      <c r="B335" s="9" t="s">
        <v>23</v>
      </c>
      <c r="C335" s="9" t="s">
        <v>0</v>
      </c>
    </row>
    <row r="336" spans="1:6" ht="18.75" x14ac:dyDescent="0.25">
      <c r="A336" s="9" t="s">
        <v>59</v>
      </c>
      <c r="B336" s="11">
        <v>6831847.4596774196</v>
      </c>
      <c r="C336" s="83">
        <f>B336/$B$338</f>
        <v>0.7362177927147856</v>
      </c>
    </row>
    <row r="337" spans="1:5" ht="18.75" x14ac:dyDescent="0.25">
      <c r="A337" s="9" t="s">
        <v>60</v>
      </c>
      <c r="B337" s="11">
        <v>2447808</v>
      </c>
      <c r="C337" s="83">
        <f>B337/$B$338</f>
        <v>0.26378220728521429</v>
      </c>
    </row>
    <row r="338" spans="1:5" ht="18.75" x14ac:dyDescent="0.25">
      <c r="A338" s="16" t="s">
        <v>64</v>
      </c>
      <c r="B338" s="57">
        <f>SUM(B336:B337)</f>
        <v>9279655.4596774206</v>
      </c>
      <c r="C338" s="84">
        <f>SUM(C336:C337)</f>
        <v>0.99999999999999989</v>
      </c>
    </row>
    <row r="339" spans="1:5" x14ac:dyDescent="0.25">
      <c r="A339" s="8" t="s">
        <v>150</v>
      </c>
    </row>
    <row r="340" spans="1:5" s="51" customFormat="1" x14ac:dyDescent="0.35">
      <c r="A340" s="50" t="s">
        <v>20</v>
      </c>
      <c r="E340" s="52"/>
    </row>
    <row r="344" spans="1:5" ht="21.75" x14ac:dyDescent="0.25">
      <c r="A344" s="87" t="s">
        <v>65</v>
      </c>
      <c r="B344" s="87"/>
      <c r="C344" s="87"/>
    </row>
    <row r="345" spans="1:5" ht="21.75" x14ac:dyDescent="0.25">
      <c r="A345" s="96" t="s">
        <v>161</v>
      </c>
      <c r="B345" s="96"/>
      <c r="C345" s="96"/>
    </row>
    <row r="346" spans="1:5" x14ac:dyDescent="0.25">
      <c r="A346" s="94" t="s">
        <v>151</v>
      </c>
      <c r="B346" s="94"/>
      <c r="C346" s="94"/>
    </row>
    <row r="347" spans="1:5" ht="18.75" x14ac:dyDescent="0.25">
      <c r="A347" s="9" t="s">
        <v>70</v>
      </c>
      <c r="B347" s="9" t="s">
        <v>243</v>
      </c>
      <c r="C347" s="9" t="s">
        <v>0</v>
      </c>
    </row>
    <row r="348" spans="1:5" ht="18.75" x14ac:dyDescent="0.25">
      <c r="A348" s="16" t="s">
        <v>59</v>
      </c>
      <c r="B348" s="11">
        <v>92572159.588285238</v>
      </c>
      <c r="C348" s="83">
        <f>B348/$B$350</f>
        <v>0.88069775845893938</v>
      </c>
    </row>
    <row r="349" spans="1:5" ht="18.75" x14ac:dyDescent="0.25">
      <c r="A349" s="16" t="s">
        <v>60</v>
      </c>
      <c r="B349" s="11">
        <v>12540132</v>
      </c>
      <c r="C349" s="83">
        <f>B349/$B$350</f>
        <v>0.11930224154106062</v>
      </c>
    </row>
    <row r="350" spans="1:5" ht="18.75" x14ac:dyDescent="0.25">
      <c r="A350" s="16" t="s">
        <v>66</v>
      </c>
      <c r="B350" s="14">
        <f>SUM(B348:B349)</f>
        <v>105112291.58828524</v>
      </c>
      <c r="C350" s="84">
        <f>SUM(C348:C349)</f>
        <v>1</v>
      </c>
    </row>
    <row r="351" spans="1:5" x14ac:dyDescent="0.25">
      <c r="A351" s="8" t="s">
        <v>150</v>
      </c>
    </row>
    <row r="355" spans="1:4" ht="21.75" x14ac:dyDescent="0.25">
      <c r="A355" s="87" t="s">
        <v>67</v>
      </c>
      <c r="B355" s="87"/>
      <c r="C355" s="87"/>
    </row>
    <row r="356" spans="1:4" ht="21.75" x14ac:dyDescent="0.25">
      <c r="A356" s="96" t="s">
        <v>162</v>
      </c>
      <c r="B356" s="96"/>
      <c r="C356" s="96"/>
    </row>
    <row r="357" spans="1:4" ht="19.5" customHeight="1" x14ac:dyDescent="0.25">
      <c r="A357" s="94" t="s">
        <v>151</v>
      </c>
      <c r="B357" s="94"/>
      <c r="C357" s="94"/>
    </row>
    <row r="358" spans="1:4" ht="18.75" x14ac:dyDescent="0.25">
      <c r="A358" s="9" t="s">
        <v>70</v>
      </c>
      <c r="B358" s="9" t="s">
        <v>246</v>
      </c>
      <c r="C358" s="9" t="s">
        <v>0</v>
      </c>
    </row>
    <row r="359" spans="1:4" ht="18.75" x14ac:dyDescent="0.25">
      <c r="A359" s="16" t="s">
        <v>59</v>
      </c>
      <c r="B359" s="11">
        <v>53292362.797113746</v>
      </c>
      <c r="C359" s="83">
        <f>B359/$B$361</f>
        <v>0.97357094050908444</v>
      </c>
    </row>
    <row r="360" spans="1:4" ht="18.75" x14ac:dyDescent="0.25">
      <c r="A360" s="16" t="s">
        <v>60</v>
      </c>
      <c r="B360" s="11">
        <v>1446702</v>
      </c>
      <c r="C360" s="83">
        <f>B360/$B$361</f>
        <v>2.6429059490915546E-2</v>
      </c>
    </row>
    <row r="361" spans="1:4" ht="18.75" x14ac:dyDescent="0.25">
      <c r="A361" s="16" t="s">
        <v>66</v>
      </c>
      <c r="B361" s="14">
        <f>SUM(B359:B360)</f>
        <v>54739064.797113746</v>
      </c>
      <c r="C361" s="84">
        <f>SUM(C359:C360)</f>
        <v>1</v>
      </c>
    </row>
    <row r="362" spans="1:4" x14ac:dyDescent="0.25">
      <c r="A362" s="8" t="s">
        <v>150</v>
      </c>
    </row>
    <row r="366" spans="1:4" ht="21.75" x14ac:dyDescent="0.25">
      <c r="A366" s="87" t="s">
        <v>68</v>
      </c>
      <c r="B366" s="87"/>
      <c r="C366" s="87"/>
    </row>
    <row r="367" spans="1:4" ht="21.75" x14ac:dyDescent="0.25">
      <c r="A367" s="96" t="s">
        <v>163</v>
      </c>
      <c r="B367" s="96"/>
      <c r="C367" s="96"/>
      <c r="D367" s="27"/>
    </row>
    <row r="368" spans="1:4" ht="15.75" customHeight="1" x14ac:dyDescent="0.25">
      <c r="A368" s="94" t="s">
        <v>151</v>
      </c>
      <c r="B368" s="94"/>
      <c r="C368" s="94"/>
      <c r="D368" s="27"/>
    </row>
    <row r="369" spans="1:3" ht="18.75" x14ac:dyDescent="0.25">
      <c r="A369" s="9" t="s">
        <v>70</v>
      </c>
      <c r="B369" s="9" t="s">
        <v>29</v>
      </c>
      <c r="C369" s="9" t="s">
        <v>0</v>
      </c>
    </row>
    <row r="370" spans="1:3" ht="18.75" x14ac:dyDescent="0.25">
      <c r="A370" s="16" t="s">
        <v>59</v>
      </c>
      <c r="B370" s="11">
        <v>39279796.791171476</v>
      </c>
      <c r="C370" s="83">
        <f>B370/$B$372</f>
        <v>0.7797752753463818</v>
      </c>
    </row>
    <row r="371" spans="1:3" ht="18.75" x14ac:dyDescent="0.25">
      <c r="A371" s="16" t="s">
        <v>60</v>
      </c>
      <c r="B371" s="11">
        <v>11093430</v>
      </c>
      <c r="C371" s="83">
        <f>B371/$B$372</f>
        <v>0.22022472465361817</v>
      </c>
    </row>
    <row r="372" spans="1:3" ht="18.75" x14ac:dyDescent="0.25">
      <c r="A372" s="16" t="s">
        <v>1</v>
      </c>
      <c r="B372" s="14">
        <f>SUM(B370:B371)</f>
        <v>50373226.791171476</v>
      </c>
      <c r="C372" s="84">
        <f>SUM(C370:C371)</f>
        <v>1</v>
      </c>
    </row>
    <row r="373" spans="1:3" x14ac:dyDescent="0.25">
      <c r="A373" s="8" t="s">
        <v>150</v>
      </c>
    </row>
    <row r="377" spans="1:3" ht="23.25" x14ac:dyDescent="0.25">
      <c r="A377" s="87" t="s">
        <v>69</v>
      </c>
      <c r="B377" s="87"/>
      <c r="C377" s="87"/>
    </row>
    <row r="378" spans="1:3" ht="21.75" x14ac:dyDescent="0.25">
      <c r="A378" s="96" t="s">
        <v>164</v>
      </c>
      <c r="B378" s="96"/>
      <c r="C378" s="96"/>
    </row>
    <row r="379" spans="1:3" ht="18.75" x14ac:dyDescent="0.25">
      <c r="A379" s="9" t="s">
        <v>70</v>
      </c>
      <c r="B379" s="9" t="s">
        <v>9</v>
      </c>
      <c r="C379" s="9" t="s">
        <v>0</v>
      </c>
    </row>
    <row r="380" spans="1:3" ht="18.75" x14ac:dyDescent="0.25">
      <c r="A380" s="9" t="s">
        <v>72</v>
      </c>
      <c r="B380" s="29">
        <v>2230.0000000000014</v>
      </c>
      <c r="C380" s="83">
        <f>B380/$B$383</f>
        <v>0.12292596879995606</v>
      </c>
    </row>
    <row r="381" spans="1:3" ht="18.75" x14ac:dyDescent="0.25">
      <c r="A381" s="9" t="s">
        <v>73</v>
      </c>
      <c r="B381" s="29">
        <v>8281.9999999999945</v>
      </c>
      <c r="C381" s="83">
        <f t="shared" ref="C381:C382" si="14">B381/$B$383</f>
        <v>0.45653492089741465</v>
      </c>
    </row>
    <row r="382" spans="1:3" ht="18.75" x14ac:dyDescent="0.25">
      <c r="A382" s="9" t="s">
        <v>71</v>
      </c>
      <c r="B382" s="29">
        <v>7628.9999999999918</v>
      </c>
      <c r="C382" s="83">
        <f t="shared" si="14"/>
        <v>0.42053911030262919</v>
      </c>
    </row>
    <row r="383" spans="1:3" ht="18.75" x14ac:dyDescent="0.25">
      <c r="A383" s="16" t="s">
        <v>66</v>
      </c>
      <c r="B383" s="25">
        <f>SUM(B380:B382)</f>
        <v>18140.999999999989</v>
      </c>
      <c r="C383" s="84">
        <f>SUM(C380:C382)</f>
        <v>1</v>
      </c>
    </row>
    <row r="384" spans="1:3" x14ac:dyDescent="0.25">
      <c r="A384" s="8" t="s">
        <v>150</v>
      </c>
    </row>
    <row r="385" spans="1:6" x14ac:dyDescent="0.25">
      <c r="A385" s="1"/>
    </row>
    <row r="386" spans="1:6" x14ac:dyDescent="0.25">
      <c r="A386" s="1"/>
    </row>
    <row r="388" spans="1:6" ht="21.75" x14ac:dyDescent="0.25">
      <c r="A388" s="87" t="s">
        <v>133</v>
      </c>
      <c r="B388" s="87"/>
      <c r="C388" s="87"/>
    </row>
    <row r="389" spans="1:6" ht="21.75" x14ac:dyDescent="0.25">
      <c r="A389" s="96" t="s">
        <v>165</v>
      </c>
      <c r="B389" s="96"/>
      <c r="C389" s="96"/>
    </row>
    <row r="390" spans="1:6" ht="18.75" x14ac:dyDescent="0.25">
      <c r="A390" s="9" t="s">
        <v>70</v>
      </c>
      <c r="B390" s="9" t="s">
        <v>18</v>
      </c>
      <c r="C390" s="9" t="s">
        <v>0</v>
      </c>
    </row>
    <row r="391" spans="1:6" ht="18.75" x14ac:dyDescent="0.25">
      <c r="A391" s="9" t="s">
        <v>72</v>
      </c>
      <c r="B391" s="29">
        <v>7840.0000000000018</v>
      </c>
      <c r="C391" s="83">
        <f>B391/$B$394</f>
        <v>0.11212814645308927</v>
      </c>
    </row>
    <row r="392" spans="1:6" ht="18.75" x14ac:dyDescent="0.25">
      <c r="A392" s="9" t="s">
        <v>73</v>
      </c>
      <c r="B392" s="29">
        <v>27613</v>
      </c>
      <c r="C392" s="83">
        <f t="shared" ref="C392:C393" si="15">B392/$B$394</f>
        <v>0.39492276887871852</v>
      </c>
    </row>
    <row r="393" spans="1:6" ht="18.75" x14ac:dyDescent="0.25">
      <c r="A393" s="9" t="s">
        <v>71</v>
      </c>
      <c r="B393" s="29">
        <v>34467</v>
      </c>
      <c r="C393" s="83">
        <f t="shared" si="15"/>
        <v>0.49294908466819221</v>
      </c>
    </row>
    <row r="394" spans="1:6" ht="18.75" x14ac:dyDescent="0.25">
      <c r="A394" s="16" t="s">
        <v>66</v>
      </c>
      <c r="B394" s="25">
        <f>SUM(B391:B393)</f>
        <v>69920</v>
      </c>
      <c r="C394" s="84">
        <f>SUM(C391:C393)</f>
        <v>1</v>
      </c>
    </row>
    <row r="395" spans="1:6" x14ac:dyDescent="0.25">
      <c r="A395" s="8" t="s">
        <v>150</v>
      </c>
    </row>
    <row r="396" spans="1:6" x14ac:dyDescent="0.25">
      <c r="A396" s="8"/>
    </row>
    <row r="397" spans="1:6" x14ac:dyDescent="0.25">
      <c r="A397" s="8"/>
    </row>
    <row r="398" spans="1:6" x14ac:dyDescent="0.25">
      <c r="A398" s="8"/>
    </row>
    <row r="399" spans="1:6" ht="21.75" x14ac:dyDescent="0.25">
      <c r="A399" s="87" t="s">
        <v>239</v>
      </c>
      <c r="B399" s="87"/>
      <c r="C399" s="87"/>
      <c r="D399" s="87"/>
      <c r="E399" s="87"/>
      <c r="F399" s="87"/>
    </row>
    <row r="400" spans="1:6" ht="21.75" x14ac:dyDescent="0.25">
      <c r="A400" s="86" t="s">
        <v>240</v>
      </c>
      <c r="B400" s="86"/>
      <c r="C400" s="86"/>
      <c r="D400" s="86"/>
      <c r="E400" s="86"/>
      <c r="F400" s="86"/>
    </row>
    <row r="401" spans="1:6" ht="18.75" x14ac:dyDescent="0.25">
      <c r="A401" s="88" t="s">
        <v>70</v>
      </c>
      <c r="B401" s="92" t="s">
        <v>215</v>
      </c>
      <c r="C401" s="92"/>
      <c r="D401" s="92" t="s">
        <v>84</v>
      </c>
      <c r="E401" s="92"/>
      <c r="F401" s="92" t="s">
        <v>24</v>
      </c>
    </row>
    <row r="402" spans="1:6" ht="18.75" x14ac:dyDescent="0.25">
      <c r="A402" s="88"/>
      <c r="B402" s="2" t="s">
        <v>85</v>
      </c>
      <c r="C402" s="2" t="s">
        <v>86</v>
      </c>
      <c r="D402" s="2" t="s">
        <v>85</v>
      </c>
      <c r="E402" s="2" t="s">
        <v>86</v>
      </c>
      <c r="F402" s="92"/>
    </row>
    <row r="403" spans="1:6" ht="18.75" x14ac:dyDescent="0.25">
      <c r="A403" s="2" t="s">
        <v>216</v>
      </c>
      <c r="B403" s="77">
        <v>574</v>
      </c>
      <c r="C403" s="77">
        <v>120</v>
      </c>
      <c r="D403" s="29">
        <v>32067</v>
      </c>
      <c r="E403" s="29">
        <v>1705</v>
      </c>
      <c r="F403" s="29">
        <v>34467</v>
      </c>
    </row>
    <row r="404" spans="1:6" ht="18.75" x14ac:dyDescent="0.25">
      <c r="A404" s="2" t="s">
        <v>217</v>
      </c>
      <c r="B404" s="77">
        <v>19</v>
      </c>
      <c r="C404" s="77">
        <v>2</v>
      </c>
      <c r="D404" s="29">
        <v>23771</v>
      </c>
      <c r="E404" s="29">
        <v>3821</v>
      </c>
      <c r="F404" s="29">
        <f t="shared" ref="F404:F405" si="16">SUM(B404:E404)</f>
        <v>27613</v>
      </c>
    </row>
    <row r="405" spans="1:6" ht="18.75" x14ac:dyDescent="0.25">
      <c r="A405" s="2" t="s">
        <v>72</v>
      </c>
      <c r="B405" s="77">
        <v>0</v>
      </c>
      <c r="C405" s="77">
        <v>0</v>
      </c>
      <c r="D405" s="29">
        <v>7810</v>
      </c>
      <c r="E405" s="77">
        <v>30</v>
      </c>
      <c r="F405" s="29">
        <f t="shared" si="16"/>
        <v>7840</v>
      </c>
    </row>
    <row r="406" spans="1:6" ht="18.75" x14ac:dyDescent="0.25">
      <c r="A406" s="16" t="s">
        <v>66</v>
      </c>
      <c r="B406" s="25">
        <f>SUM(B403:B405)</f>
        <v>593</v>
      </c>
      <c r="C406" s="25">
        <f t="shared" ref="C406:F406" si="17">SUM(C403:C405)</f>
        <v>122</v>
      </c>
      <c r="D406" s="25">
        <f t="shared" si="17"/>
        <v>63648</v>
      </c>
      <c r="E406" s="25">
        <f t="shared" si="17"/>
        <v>5556</v>
      </c>
      <c r="F406" s="25">
        <f t="shared" si="17"/>
        <v>69920</v>
      </c>
    </row>
    <row r="407" spans="1:6" x14ac:dyDescent="0.25">
      <c r="A407" s="8" t="s">
        <v>150</v>
      </c>
    </row>
    <row r="408" spans="1:6" x14ac:dyDescent="0.25">
      <c r="A408" s="50" t="s">
        <v>20</v>
      </c>
    </row>
    <row r="410" spans="1:6" ht="21.75" x14ac:dyDescent="0.25">
      <c r="A410" s="87" t="s">
        <v>241</v>
      </c>
      <c r="B410" s="87"/>
      <c r="C410" s="87"/>
    </row>
    <row r="411" spans="1:6" ht="21.75" x14ac:dyDescent="0.25">
      <c r="A411" s="96" t="s">
        <v>166</v>
      </c>
      <c r="B411" s="96"/>
      <c r="C411" s="96"/>
    </row>
    <row r="412" spans="1:6" x14ac:dyDescent="0.25">
      <c r="A412" s="94" t="s">
        <v>151</v>
      </c>
      <c r="B412" s="94"/>
      <c r="C412" s="94"/>
    </row>
    <row r="413" spans="1:6" ht="18.75" x14ac:dyDescent="0.25">
      <c r="A413" s="9" t="s">
        <v>70</v>
      </c>
      <c r="B413" s="9" t="s">
        <v>23</v>
      </c>
      <c r="C413" s="9" t="s">
        <v>0</v>
      </c>
    </row>
    <row r="414" spans="1:6" ht="18.75" x14ac:dyDescent="0.25">
      <c r="A414" s="9" t="s">
        <v>72</v>
      </c>
      <c r="B414" s="29">
        <v>153568572.61365953</v>
      </c>
      <c r="C414" s="83">
        <f>B414/$B$417</f>
        <v>8.1283690416702664E-2</v>
      </c>
    </row>
    <row r="415" spans="1:6" ht="18.75" x14ac:dyDescent="0.25">
      <c r="A415" s="9" t="s">
        <v>73</v>
      </c>
      <c r="B415" s="29">
        <v>817133743.43001044</v>
      </c>
      <c r="C415" s="83">
        <f t="shared" ref="C415:C416" si="18">B415/$B$417</f>
        <v>0.43250806528691049</v>
      </c>
    </row>
    <row r="416" spans="1:6" ht="18.75" x14ac:dyDescent="0.25">
      <c r="A416" s="9" t="s">
        <v>71</v>
      </c>
      <c r="B416" s="29">
        <v>918589026.73846507</v>
      </c>
      <c r="C416" s="83">
        <f t="shared" si="18"/>
        <v>0.48620824429638687</v>
      </c>
    </row>
    <row r="417" spans="1:3" ht="18.75" x14ac:dyDescent="0.25">
      <c r="A417" s="16" t="s">
        <v>66</v>
      </c>
      <c r="B417" s="25">
        <f>SUM(B414:B416)</f>
        <v>1889291342.782135</v>
      </c>
      <c r="C417" s="84">
        <f>SUM(C414:C416)</f>
        <v>1</v>
      </c>
    </row>
    <row r="418" spans="1:3" x14ac:dyDescent="0.25">
      <c r="A418" s="8" t="s">
        <v>150</v>
      </c>
    </row>
    <row r="422" spans="1:3" ht="21.75" x14ac:dyDescent="0.25">
      <c r="A422" s="87" t="s">
        <v>74</v>
      </c>
      <c r="B422" s="87"/>
      <c r="C422" s="87"/>
    </row>
    <row r="423" spans="1:3" ht="21.75" x14ac:dyDescent="0.25">
      <c r="A423" s="96" t="s">
        <v>167</v>
      </c>
      <c r="B423" s="96"/>
      <c r="C423" s="96"/>
    </row>
    <row r="424" spans="1:3" x14ac:dyDescent="0.25">
      <c r="A424" s="94" t="s">
        <v>151</v>
      </c>
      <c r="B424" s="94"/>
      <c r="C424" s="94"/>
    </row>
    <row r="425" spans="1:3" ht="18.75" x14ac:dyDescent="0.25">
      <c r="A425" s="9" t="s">
        <v>70</v>
      </c>
      <c r="B425" s="9" t="s">
        <v>244</v>
      </c>
      <c r="C425" s="9" t="s">
        <v>0</v>
      </c>
    </row>
    <row r="426" spans="1:3" ht="18.75" x14ac:dyDescent="0.25">
      <c r="A426" s="9" t="s">
        <v>72</v>
      </c>
      <c r="B426" s="29">
        <v>588484760.67176354</v>
      </c>
      <c r="C426" s="83">
        <f>B426/$B$429</f>
        <v>6.5800794843843519E-2</v>
      </c>
    </row>
    <row r="427" spans="1:3" ht="18.75" x14ac:dyDescent="0.25">
      <c r="A427" s="9" t="s">
        <v>73</v>
      </c>
      <c r="B427" s="29">
        <v>3648289012.1770034</v>
      </c>
      <c r="C427" s="83">
        <f t="shared" ref="C427:C428" si="19">B427/$B$429</f>
        <v>0.40792953847653646</v>
      </c>
    </row>
    <row r="428" spans="1:3" ht="18.75" x14ac:dyDescent="0.25">
      <c r="A428" s="9" t="s">
        <v>71</v>
      </c>
      <c r="B428" s="29">
        <v>4706655589.4915829</v>
      </c>
      <c r="C428" s="83">
        <f t="shared" si="19"/>
        <v>0.52626966667962005</v>
      </c>
    </row>
    <row r="429" spans="1:3" ht="18.75" x14ac:dyDescent="0.45">
      <c r="A429" s="16" t="s">
        <v>66</v>
      </c>
      <c r="B429" s="40">
        <f>SUM(B426:B428)</f>
        <v>8943429362.3403492</v>
      </c>
      <c r="C429" s="84">
        <f>SUM(C426:C428)</f>
        <v>1</v>
      </c>
    </row>
    <row r="430" spans="1:3" x14ac:dyDescent="0.25">
      <c r="A430" s="8" t="s">
        <v>150</v>
      </c>
    </row>
    <row r="434" spans="1:3" ht="21.75" x14ac:dyDescent="0.25">
      <c r="A434" s="91" t="s">
        <v>75</v>
      </c>
      <c r="B434" s="91"/>
      <c r="C434" s="91"/>
    </row>
    <row r="435" spans="1:3" ht="21.75" x14ac:dyDescent="0.25">
      <c r="A435" s="98" t="s">
        <v>168</v>
      </c>
      <c r="B435" s="98"/>
      <c r="C435" s="98"/>
    </row>
    <row r="436" spans="1:3" x14ac:dyDescent="0.25">
      <c r="A436" s="94" t="s">
        <v>151</v>
      </c>
      <c r="B436" s="94"/>
      <c r="C436" s="94"/>
    </row>
    <row r="437" spans="1:3" ht="18.75" x14ac:dyDescent="0.25">
      <c r="A437" s="9" t="s">
        <v>70</v>
      </c>
      <c r="B437" s="9" t="s">
        <v>246</v>
      </c>
      <c r="C437" s="9" t="s">
        <v>0</v>
      </c>
    </row>
    <row r="438" spans="1:3" ht="18.75" x14ac:dyDescent="0.25">
      <c r="A438" s="9" t="s">
        <v>72</v>
      </c>
      <c r="B438" s="29">
        <v>223171824.69622836</v>
      </c>
      <c r="C438" s="83">
        <f>B438/$B$441</f>
        <v>7.4478454317971884E-2</v>
      </c>
    </row>
    <row r="439" spans="1:3" ht="18.75" x14ac:dyDescent="0.25">
      <c r="A439" s="9" t="s">
        <v>73</v>
      </c>
      <c r="B439" s="29">
        <v>1361642042.6952229</v>
      </c>
      <c r="C439" s="83">
        <f t="shared" ref="C439:C440" si="20">B439/$B$441</f>
        <v>0.4544166577136024</v>
      </c>
    </row>
    <row r="440" spans="1:3" ht="18.75" x14ac:dyDescent="0.25">
      <c r="A440" s="9" t="s">
        <v>71</v>
      </c>
      <c r="B440" s="29">
        <v>1411647682.9978442</v>
      </c>
      <c r="C440" s="83">
        <f t="shared" si="20"/>
        <v>0.4711048879684257</v>
      </c>
    </row>
    <row r="441" spans="1:3" ht="18.75" x14ac:dyDescent="0.25">
      <c r="A441" s="9" t="s">
        <v>169</v>
      </c>
      <c r="B441" s="25">
        <f>SUM(B438:B440)</f>
        <v>2996461550.3892956</v>
      </c>
      <c r="C441" s="84">
        <f>SUM(C438:C440)</f>
        <v>1</v>
      </c>
    </row>
    <row r="442" spans="1:3" x14ac:dyDescent="0.25">
      <c r="A442" s="8" t="s">
        <v>150</v>
      </c>
    </row>
    <row r="443" spans="1:3" x14ac:dyDescent="0.25">
      <c r="A443" s="1" t="s">
        <v>76</v>
      </c>
    </row>
    <row r="447" spans="1:3" ht="21.75" x14ac:dyDescent="0.25">
      <c r="A447" s="87" t="s">
        <v>77</v>
      </c>
      <c r="B447" s="87"/>
      <c r="C447" s="87"/>
    </row>
    <row r="448" spans="1:3" ht="21.75" x14ac:dyDescent="0.25">
      <c r="A448" s="96" t="s">
        <v>170</v>
      </c>
      <c r="B448" s="96"/>
      <c r="C448" s="96"/>
    </row>
    <row r="449" spans="1:3" x14ac:dyDescent="0.25">
      <c r="A449" s="94" t="s">
        <v>151</v>
      </c>
      <c r="B449" s="94"/>
      <c r="C449" s="94"/>
    </row>
    <row r="450" spans="1:3" ht="18.75" x14ac:dyDescent="0.25">
      <c r="A450" s="9" t="s">
        <v>70</v>
      </c>
      <c r="B450" s="9" t="s">
        <v>29</v>
      </c>
      <c r="C450" s="9" t="s">
        <v>0</v>
      </c>
    </row>
    <row r="451" spans="1:3" ht="18.75" x14ac:dyDescent="0.25">
      <c r="A451" s="9" t="s">
        <v>72</v>
      </c>
      <c r="B451" s="29">
        <v>365312935.97553515</v>
      </c>
      <c r="C451" s="83">
        <f>B451/$B$454</f>
        <v>6.1428436730631114E-2</v>
      </c>
    </row>
    <row r="452" spans="1:3" ht="18.75" x14ac:dyDescent="0.25">
      <c r="A452" s="9" t="s">
        <v>73</v>
      </c>
      <c r="B452" s="29">
        <v>2286646969.481781</v>
      </c>
      <c r="C452" s="83">
        <f t="shared" ref="C452:C453" si="21">B452/$B$454</f>
        <v>0.38450636387950915</v>
      </c>
    </row>
    <row r="453" spans="1:3" ht="18.75" x14ac:dyDescent="0.25">
      <c r="A453" s="9" t="s">
        <v>71</v>
      </c>
      <c r="B453" s="29">
        <v>3295007906.4937387</v>
      </c>
      <c r="C453" s="83">
        <f t="shared" si="21"/>
        <v>0.55406519938985965</v>
      </c>
    </row>
    <row r="454" spans="1:3" ht="18.75" x14ac:dyDescent="0.25">
      <c r="A454" s="9" t="s">
        <v>169</v>
      </c>
      <c r="B454" s="41">
        <f>SUM(B451:B453)</f>
        <v>5946967811.9510555</v>
      </c>
      <c r="C454" s="84">
        <f>SUM(C451:C453)</f>
        <v>0.99999999999999989</v>
      </c>
    </row>
    <row r="455" spans="1:3" x14ac:dyDescent="0.25">
      <c r="A455" s="8" t="s">
        <v>150</v>
      </c>
    </row>
    <row r="456" spans="1:3" x14ac:dyDescent="0.25">
      <c r="A456" s="1" t="s">
        <v>76</v>
      </c>
    </row>
    <row r="460" spans="1:3" ht="21.75" x14ac:dyDescent="0.25">
      <c r="A460" s="87" t="s">
        <v>78</v>
      </c>
      <c r="B460" s="87"/>
      <c r="C460" s="87"/>
    </row>
    <row r="461" spans="1:3" ht="21.75" x14ac:dyDescent="0.25">
      <c r="A461" s="96" t="s">
        <v>173</v>
      </c>
      <c r="B461" s="96"/>
      <c r="C461" s="96"/>
    </row>
    <row r="462" spans="1:3" ht="18.75" x14ac:dyDescent="0.25">
      <c r="A462" s="9" t="s">
        <v>70</v>
      </c>
      <c r="B462" s="2" t="s">
        <v>9</v>
      </c>
      <c r="C462" s="2" t="s">
        <v>0</v>
      </c>
    </row>
    <row r="463" spans="1:3" ht="18.75" x14ac:dyDescent="0.25">
      <c r="A463" s="2" t="s">
        <v>82</v>
      </c>
      <c r="B463" s="30">
        <v>1204.0000000000002</v>
      </c>
      <c r="C463" s="83">
        <f>B463/$B$466</f>
        <v>0.1191371462497527</v>
      </c>
    </row>
    <row r="464" spans="1:3" ht="18.75" x14ac:dyDescent="0.25">
      <c r="A464" s="2" t="s">
        <v>80</v>
      </c>
      <c r="B464" s="30">
        <v>228.00000000000003</v>
      </c>
      <c r="C464" s="83">
        <f t="shared" ref="C464:C465" si="22">B464/$B$466</f>
        <v>2.2560854937660812E-2</v>
      </c>
    </row>
    <row r="465" spans="1:3" ht="18.75" x14ac:dyDescent="0.25">
      <c r="A465" s="2" t="s">
        <v>79</v>
      </c>
      <c r="B465" s="30">
        <v>8673.9999999999945</v>
      </c>
      <c r="C465" s="83">
        <f t="shared" si="22"/>
        <v>0.85830199881258651</v>
      </c>
    </row>
    <row r="466" spans="1:3" ht="18.75" x14ac:dyDescent="0.25">
      <c r="A466" s="2" t="s">
        <v>1</v>
      </c>
      <c r="B466" s="39">
        <f>SUM(B463:B465)</f>
        <v>10105.999999999995</v>
      </c>
      <c r="C466" s="84">
        <f>SUM(C463:C465)</f>
        <v>1</v>
      </c>
    </row>
    <row r="467" spans="1:3" x14ac:dyDescent="0.25">
      <c r="A467" s="8" t="s">
        <v>150</v>
      </c>
    </row>
    <row r="471" spans="1:3" ht="21.75" x14ac:dyDescent="0.25">
      <c r="A471" s="87" t="s">
        <v>81</v>
      </c>
      <c r="B471" s="87"/>
      <c r="C471" s="87"/>
    </row>
    <row r="472" spans="1:3" ht="21.75" x14ac:dyDescent="0.25">
      <c r="A472" s="96" t="s">
        <v>174</v>
      </c>
      <c r="B472" s="96"/>
      <c r="C472" s="96"/>
    </row>
    <row r="473" spans="1:3" ht="18.75" x14ac:dyDescent="0.25">
      <c r="A473" s="2" t="s">
        <v>70</v>
      </c>
      <c r="B473" s="2" t="s">
        <v>172</v>
      </c>
      <c r="C473" s="2" t="s">
        <v>0</v>
      </c>
    </row>
    <row r="474" spans="1:3" ht="18.75" x14ac:dyDescent="0.25">
      <c r="A474" s="2" t="s">
        <v>82</v>
      </c>
      <c r="B474" s="30">
        <v>18682.000000000004</v>
      </c>
      <c r="C474" s="83">
        <f>B474/$B$477</f>
        <v>0.18507474515320527</v>
      </c>
    </row>
    <row r="475" spans="1:3" ht="18.75" x14ac:dyDescent="0.25">
      <c r="A475" s="2" t="s">
        <v>80</v>
      </c>
      <c r="B475" s="30">
        <v>6696</v>
      </c>
      <c r="C475" s="83">
        <f t="shared" ref="C475:C476" si="23">B475/$B$477</f>
        <v>6.6334465985754321E-2</v>
      </c>
    </row>
    <row r="476" spans="1:3" ht="18.75" x14ac:dyDescent="0.25">
      <c r="A476" s="2" t="s">
        <v>79</v>
      </c>
      <c r="B476" s="30">
        <v>75565.000000000029</v>
      </c>
      <c r="C476" s="83">
        <f t="shared" si="23"/>
        <v>0.74859078886104047</v>
      </c>
    </row>
    <row r="477" spans="1:3" ht="18.75" x14ac:dyDescent="0.25">
      <c r="A477" s="2" t="s">
        <v>1</v>
      </c>
      <c r="B477" s="39">
        <f>SUM(B474:B476)</f>
        <v>100943.00000000003</v>
      </c>
      <c r="C477" s="85">
        <f>SUM(C474:C476)</f>
        <v>1</v>
      </c>
    </row>
    <row r="478" spans="1:3" x14ac:dyDescent="0.25">
      <c r="A478" s="8" t="s">
        <v>150</v>
      </c>
    </row>
    <row r="482" spans="1:6" ht="21.75" x14ac:dyDescent="0.25">
      <c r="A482" s="87" t="s">
        <v>83</v>
      </c>
      <c r="B482" s="87"/>
      <c r="C482" s="87"/>
      <c r="D482" s="87"/>
      <c r="E482" s="66"/>
      <c r="F482" s="66"/>
    </row>
    <row r="483" spans="1:6" ht="21.75" x14ac:dyDescent="0.25">
      <c r="A483" s="86" t="s">
        <v>175</v>
      </c>
      <c r="B483" s="86"/>
      <c r="C483" s="86"/>
      <c r="D483" s="86"/>
      <c r="E483" s="66"/>
      <c r="F483" s="66"/>
    </row>
    <row r="484" spans="1:6" ht="18.75" x14ac:dyDescent="0.25">
      <c r="A484" s="2" t="s">
        <v>70</v>
      </c>
      <c r="B484" s="2" t="s">
        <v>85</v>
      </c>
      <c r="C484" s="2" t="s">
        <v>86</v>
      </c>
      <c r="D484" s="2" t="s">
        <v>24</v>
      </c>
    </row>
    <row r="485" spans="1:6" ht="18.75" x14ac:dyDescent="0.25">
      <c r="A485" s="2" t="s">
        <v>79</v>
      </c>
      <c r="B485" s="30">
        <v>75468.800000000003</v>
      </c>
      <c r="C485" s="30">
        <v>96.21</v>
      </c>
      <c r="D485" s="30">
        <f>B485+C485</f>
        <v>75565.010000000009</v>
      </c>
    </row>
    <row r="486" spans="1:6" ht="18.75" x14ac:dyDescent="0.25">
      <c r="A486" s="2" t="s">
        <v>82</v>
      </c>
      <c r="B486" s="30">
        <v>18321.86</v>
      </c>
      <c r="C486" s="30">
        <v>360.17</v>
      </c>
      <c r="D486" s="30">
        <f t="shared" ref="D486:D487" si="24">B486+C486</f>
        <v>18682.03</v>
      </c>
    </row>
    <row r="487" spans="1:6" ht="18.75" x14ac:dyDescent="0.25">
      <c r="A487" s="2" t="s">
        <v>80</v>
      </c>
      <c r="B487" s="30">
        <v>6668.6</v>
      </c>
      <c r="C487" s="30">
        <v>27.41</v>
      </c>
      <c r="D487" s="30">
        <f t="shared" si="24"/>
        <v>6696.01</v>
      </c>
    </row>
    <row r="488" spans="1:6" ht="18.75" x14ac:dyDescent="0.25">
      <c r="A488" s="2" t="s">
        <v>1</v>
      </c>
      <c r="B488" s="39">
        <f>SUM(B485:B487)</f>
        <v>100459.26000000001</v>
      </c>
      <c r="C488" s="39">
        <f>SUM(C485:C487)</f>
        <v>483.79</v>
      </c>
      <c r="D488" s="39">
        <f>SUM(D485:D487)</f>
        <v>100943.05</v>
      </c>
    </row>
    <row r="489" spans="1:6" x14ac:dyDescent="0.25">
      <c r="A489" s="8" t="s">
        <v>150</v>
      </c>
    </row>
    <row r="490" spans="1:6" x14ac:dyDescent="0.25">
      <c r="A490" s="1" t="s">
        <v>76</v>
      </c>
    </row>
    <row r="493" spans="1:6" ht="21.75" x14ac:dyDescent="0.25">
      <c r="A493" s="87" t="s">
        <v>87</v>
      </c>
      <c r="B493" s="87"/>
      <c r="C493" s="87"/>
    </row>
    <row r="494" spans="1:6" ht="21.75" x14ac:dyDescent="0.25">
      <c r="A494" s="96" t="s">
        <v>242</v>
      </c>
      <c r="B494" s="96"/>
      <c r="C494" s="96"/>
    </row>
    <row r="495" spans="1:6" x14ac:dyDescent="0.25">
      <c r="A495" s="94" t="s">
        <v>151</v>
      </c>
      <c r="B495" s="94"/>
      <c r="C495" s="94"/>
    </row>
    <row r="496" spans="1:6" ht="18.75" x14ac:dyDescent="0.25">
      <c r="A496" s="9" t="s">
        <v>70</v>
      </c>
      <c r="B496" s="2" t="s">
        <v>23</v>
      </c>
      <c r="C496" s="2" t="s">
        <v>0</v>
      </c>
    </row>
    <row r="497" spans="1:3" ht="18.75" x14ac:dyDescent="0.25">
      <c r="A497" s="2" t="s">
        <v>79</v>
      </c>
      <c r="B497" s="29">
        <v>1517097253.47628</v>
      </c>
      <c r="C497" s="83">
        <f>B497/$B$500</f>
        <v>0.69501467159666352</v>
      </c>
    </row>
    <row r="498" spans="1:3" ht="18.75" x14ac:dyDescent="0.25">
      <c r="A498" s="2" t="s">
        <v>82</v>
      </c>
      <c r="B498" s="29">
        <v>426511051.61456198</v>
      </c>
      <c r="C498" s="83">
        <f t="shared" ref="C498:C499" si="25">B498/$B$500</f>
        <v>0.19539382712017883</v>
      </c>
    </row>
    <row r="499" spans="1:3" ht="18.75" x14ac:dyDescent="0.25">
      <c r="A499" s="2" t="s">
        <v>80</v>
      </c>
      <c r="B499" s="29">
        <v>239219360.9655287</v>
      </c>
      <c r="C499" s="83">
        <f t="shared" si="25"/>
        <v>0.10959150128315762</v>
      </c>
    </row>
    <row r="500" spans="1:3" ht="18.75" x14ac:dyDescent="0.25">
      <c r="A500" s="2" t="s">
        <v>1</v>
      </c>
      <c r="B500" s="39">
        <f>SUM(B497:B499)</f>
        <v>2182827666.0563707</v>
      </c>
      <c r="C500" s="84">
        <f>SUM(C497:C499)</f>
        <v>1</v>
      </c>
    </row>
    <row r="501" spans="1:3" x14ac:dyDescent="0.25">
      <c r="A501" s="8" t="s">
        <v>150</v>
      </c>
    </row>
    <row r="502" spans="1:3" x14ac:dyDescent="0.25">
      <c r="A502" s="1" t="s">
        <v>76</v>
      </c>
    </row>
    <row r="506" spans="1:3" ht="21.75" x14ac:dyDescent="0.25">
      <c r="A506" s="87" t="s">
        <v>88</v>
      </c>
      <c r="B506" s="87"/>
      <c r="C506" s="87"/>
    </row>
    <row r="507" spans="1:3" ht="21.75" x14ac:dyDescent="0.25">
      <c r="A507" s="96" t="s">
        <v>245</v>
      </c>
      <c r="B507" s="96"/>
      <c r="C507" s="96"/>
    </row>
    <row r="508" spans="1:3" x14ac:dyDescent="0.25">
      <c r="A508" s="94" t="s">
        <v>151</v>
      </c>
      <c r="B508" s="94"/>
      <c r="C508" s="94"/>
    </row>
    <row r="509" spans="1:3" ht="18.75" x14ac:dyDescent="0.25">
      <c r="A509" s="9" t="s">
        <v>70</v>
      </c>
      <c r="B509" s="2" t="s">
        <v>243</v>
      </c>
      <c r="C509" s="2" t="s">
        <v>0</v>
      </c>
    </row>
    <row r="510" spans="1:3" ht="18.75" x14ac:dyDescent="0.25">
      <c r="A510" s="2" t="s">
        <v>79</v>
      </c>
      <c r="B510" s="29">
        <v>6841468907.5503712</v>
      </c>
      <c r="C510" s="83">
        <f>B510/$B$513</f>
        <v>0.50201052557478865</v>
      </c>
    </row>
    <row r="511" spans="1:3" ht="18.75" x14ac:dyDescent="0.25">
      <c r="A511" s="2" t="s">
        <v>82</v>
      </c>
      <c r="B511" s="29">
        <v>5061200212.7724934</v>
      </c>
      <c r="C511" s="83">
        <f t="shared" ref="C511:C512" si="26">B511/$B$513</f>
        <v>0.37137869267360174</v>
      </c>
    </row>
    <row r="512" spans="1:3" ht="18.75" x14ac:dyDescent="0.25">
      <c r="A512" s="2" t="s">
        <v>80</v>
      </c>
      <c r="B512" s="29">
        <v>1725469253.3040078</v>
      </c>
      <c r="C512" s="83">
        <f t="shared" si="26"/>
        <v>0.12661078175160959</v>
      </c>
    </row>
    <row r="513" spans="1:3" ht="18.75" x14ac:dyDescent="0.25">
      <c r="A513" s="2" t="s">
        <v>1</v>
      </c>
      <c r="B513" s="39">
        <f>SUM(B510:B512)</f>
        <v>13628138373.626873</v>
      </c>
      <c r="C513" s="84">
        <f>SUM(C510:C512)</f>
        <v>1</v>
      </c>
    </row>
    <row r="514" spans="1:3" x14ac:dyDescent="0.25">
      <c r="A514" s="8" t="s">
        <v>150</v>
      </c>
    </row>
    <row r="518" spans="1:3" ht="21.75" x14ac:dyDescent="0.25">
      <c r="A518" s="87" t="s">
        <v>89</v>
      </c>
      <c r="B518" s="87"/>
      <c r="C518" s="87"/>
    </row>
    <row r="519" spans="1:3" ht="21.75" x14ac:dyDescent="0.25">
      <c r="A519" s="96" t="s">
        <v>176</v>
      </c>
      <c r="B519" s="96"/>
      <c r="C519" s="96"/>
    </row>
    <row r="520" spans="1:3" x14ac:dyDescent="0.25">
      <c r="A520" s="94" t="s">
        <v>151</v>
      </c>
      <c r="B520" s="94"/>
      <c r="C520" s="94"/>
    </row>
    <row r="521" spans="1:3" ht="18.75" x14ac:dyDescent="0.25">
      <c r="A521" s="9" t="s">
        <v>70</v>
      </c>
      <c r="B521" s="2" t="s">
        <v>246</v>
      </c>
      <c r="C521" s="2" t="s">
        <v>0</v>
      </c>
    </row>
    <row r="522" spans="1:3" ht="18.75" x14ac:dyDescent="0.25">
      <c r="A522" s="2" t="s">
        <v>79</v>
      </c>
      <c r="B522" s="29">
        <v>3369627837.0852904</v>
      </c>
      <c r="C522" s="83">
        <f>B522/$B$525</f>
        <v>0.43705906541590805</v>
      </c>
    </row>
    <row r="523" spans="1:3" ht="18.75" x14ac:dyDescent="0.25">
      <c r="A523" s="2" t="s">
        <v>82</v>
      </c>
      <c r="B523" s="29">
        <v>3367597270.3320069</v>
      </c>
      <c r="C523" s="83">
        <f t="shared" ref="C523:C524" si="27">B523/$B$525</f>
        <v>0.43679568985921086</v>
      </c>
    </row>
    <row r="524" spans="1:3" ht="18.75" x14ac:dyDescent="0.25">
      <c r="A524" s="2" t="s">
        <v>80</v>
      </c>
      <c r="B524" s="29">
        <v>972551679.56853485</v>
      </c>
      <c r="C524" s="83">
        <f t="shared" si="27"/>
        <v>0.12614524472488103</v>
      </c>
    </row>
    <row r="525" spans="1:3" ht="18.75" x14ac:dyDescent="0.25">
      <c r="A525" s="2" t="s">
        <v>1</v>
      </c>
      <c r="B525" s="39">
        <f>SUM(B522:B524)</f>
        <v>7709776786.9858322</v>
      </c>
      <c r="C525" s="84">
        <f>SUM(C522:C524)</f>
        <v>1</v>
      </c>
    </row>
    <row r="526" spans="1:3" x14ac:dyDescent="0.25">
      <c r="A526" s="8" t="s">
        <v>150</v>
      </c>
    </row>
    <row r="527" spans="1:3" x14ac:dyDescent="0.25">
      <c r="A527" s="1"/>
    </row>
    <row r="528" spans="1:3" ht="14.25" customHeight="1" x14ac:dyDescent="0.25"/>
    <row r="531" spans="1:3" ht="21.75" x14ac:dyDescent="0.25">
      <c r="A531" s="87" t="s">
        <v>90</v>
      </c>
      <c r="B531" s="87"/>
      <c r="C531" s="87"/>
    </row>
    <row r="532" spans="1:3" ht="21.75" x14ac:dyDescent="0.25">
      <c r="A532" s="96" t="s">
        <v>177</v>
      </c>
      <c r="B532" s="96"/>
      <c r="C532" s="96"/>
    </row>
    <row r="533" spans="1:3" x14ac:dyDescent="0.25">
      <c r="A533" s="94" t="s">
        <v>151</v>
      </c>
      <c r="B533" s="94"/>
      <c r="C533" s="94"/>
    </row>
    <row r="534" spans="1:3" ht="18.75" x14ac:dyDescent="0.25">
      <c r="A534" s="9" t="s">
        <v>70</v>
      </c>
      <c r="B534" s="2" t="s">
        <v>91</v>
      </c>
      <c r="C534" s="2" t="s">
        <v>0</v>
      </c>
    </row>
    <row r="535" spans="1:3" ht="18.75" x14ac:dyDescent="0.25">
      <c r="A535" s="2" t="s">
        <v>79</v>
      </c>
      <c r="B535" s="29">
        <v>3471841070.4650793</v>
      </c>
      <c r="C535" s="83">
        <f>B535/$B$538</f>
        <v>0.58662199320530539</v>
      </c>
    </row>
    <row r="536" spans="1:3" ht="18.75" x14ac:dyDescent="0.25">
      <c r="A536" s="2" t="s">
        <v>82</v>
      </c>
      <c r="B536" s="29">
        <v>1693602942.440486</v>
      </c>
      <c r="C536" s="83">
        <f t="shared" ref="C536:C537" si="28">B536/$B$538</f>
        <v>0.28616077568888271</v>
      </c>
    </row>
    <row r="537" spans="1:3" ht="18.75" x14ac:dyDescent="0.25">
      <c r="A537" s="2" t="s">
        <v>80</v>
      </c>
      <c r="B537" s="29">
        <v>752917573.73547268</v>
      </c>
      <c r="C537" s="83">
        <f t="shared" si="28"/>
        <v>0.12721723110581193</v>
      </c>
    </row>
    <row r="538" spans="1:3" ht="18.75" x14ac:dyDescent="0.25">
      <c r="A538" s="2" t="s">
        <v>1</v>
      </c>
      <c r="B538" s="39">
        <f>SUM(B535:B537)</f>
        <v>5918361586.6410379</v>
      </c>
      <c r="C538" s="84">
        <f>SUM(C535:C537)</f>
        <v>1</v>
      </c>
    </row>
    <row r="539" spans="1:3" x14ac:dyDescent="0.25">
      <c r="A539" s="8" t="s">
        <v>150</v>
      </c>
    </row>
    <row r="543" spans="1:3" ht="21.75" x14ac:dyDescent="0.25">
      <c r="A543" s="91" t="s">
        <v>92</v>
      </c>
      <c r="B543" s="91"/>
      <c r="C543" s="91"/>
    </row>
    <row r="544" spans="1:3" ht="21.75" x14ac:dyDescent="0.25">
      <c r="A544" s="101" t="s">
        <v>178</v>
      </c>
      <c r="B544" s="101"/>
      <c r="C544" s="101"/>
    </row>
    <row r="545" spans="1:3" ht="18.75" x14ac:dyDescent="0.25">
      <c r="A545" s="9" t="s">
        <v>70</v>
      </c>
      <c r="B545" s="16" t="s">
        <v>9</v>
      </c>
      <c r="C545" s="16" t="s">
        <v>62</v>
      </c>
    </row>
    <row r="546" spans="1:3" ht="18.75" x14ac:dyDescent="0.25">
      <c r="A546" s="2" t="s">
        <v>179</v>
      </c>
      <c r="B546" s="32">
        <v>49</v>
      </c>
      <c r="C546" s="83">
        <f>B546/$B$573</f>
        <v>3.3422003956073937E-3</v>
      </c>
    </row>
    <row r="547" spans="1:3" ht="18.75" x14ac:dyDescent="0.25">
      <c r="A547" s="2" t="s">
        <v>180</v>
      </c>
      <c r="B547" s="12">
        <v>3573</v>
      </c>
      <c r="C547" s="83">
        <f t="shared" ref="C547:C572" si="29">B547/$B$573</f>
        <v>0.24370779619398403</v>
      </c>
    </row>
    <row r="548" spans="1:3" ht="18.75" x14ac:dyDescent="0.25">
      <c r="A548" s="2" t="s">
        <v>93</v>
      </c>
      <c r="B548" s="32">
        <v>11</v>
      </c>
      <c r="C548" s="83">
        <f t="shared" si="29"/>
        <v>7.5028988472819046E-4</v>
      </c>
    </row>
    <row r="549" spans="1:3" ht="18.75" x14ac:dyDescent="0.25">
      <c r="A549" s="2" t="s">
        <v>181</v>
      </c>
      <c r="B549" s="32">
        <v>62</v>
      </c>
      <c r="C549" s="83">
        <f t="shared" si="29"/>
        <v>4.228906623013437E-3</v>
      </c>
    </row>
    <row r="550" spans="1:3" ht="18.75" x14ac:dyDescent="0.25">
      <c r="A550" s="2" t="s">
        <v>182</v>
      </c>
      <c r="B550" s="32">
        <v>458</v>
      </c>
      <c r="C550" s="83">
        <f t="shared" si="29"/>
        <v>3.1239342473228293E-2</v>
      </c>
    </row>
    <row r="551" spans="1:3" ht="18.75" x14ac:dyDescent="0.25">
      <c r="A551" s="2" t="s">
        <v>183</v>
      </c>
      <c r="B551" s="32">
        <v>795</v>
      </c>
      <c r="C551" s="83">
        <f t="shared" si="29"/>
        <v>5.4225496214446493E-2</v>
      </c>
    </row>
    <row r="552" spans="1:3" ht="18.75" x14ac:dyDescent="0.25">
      <c r="A552" s="2" t="s">
        <v>184</v>
      </c>
      <c r="B552" s="32">
        <v>173</v>
      </c>
      <c r="C552" s="83">
        <f t="shared" si="29"/>
        <v>1.1800013641634268E-2</v>
      </c>
    </row>
    <row r="553" spans="1:3" ht="18.75" x14ac:dyDescent="0.25">
      <c r="A553" s="2" t="s">
        <v>185</v>
      </c>
      <c r="B553" s="12">
        <v>1416</v>
      </c>
      <c r="C553" s="83">
        <f t="shared" si="29"/>
        <v>9.6582770615919786E-2</v>
      </c>
    </row>
    <row r="554" spans="1:3" ht="18.75" x14ac:dyDescent="0.25">
      <c r="A554" s="2" t="s">
        <v>186</v>
      </c>
      <c r="B554" s="32">
        <v>234</v>
      </c>
      <c r="C554" s="83">
        <f t="shared" si="29"/>
        <v>1.5960712093308779E-2</v>
      </c>
    </row>
    <row r="555" spans="1:3" ht="18.75" x14ac:dyDescent="0.25">
      <c r="A555" s="2" t="s">
        <v>187</v>
      </c>
      <c r="B555" s="13">
        <v>888</v>
      </c>
      <c r="C555" s="83">
        <f t="shared" si="29"/>
        <v>6.0568856148966649E-2</v>
      </c>
    </row>
    <row r="556" spans="1:3" ht="18.75" x14ac:dyDescent="0.25">
      <c r="A556" s="2" t="s">
        <v>188</v>
      </c>
      <c r="B556" s="13">
        <v>222</v>
      </c>
      <c r="C556" s="83">
        <f t="shared" si="29"/>
        <v>1.5142214037241662E-2</v>
      </c>
    </row>
    <row r="557" spans="1:3" ht="18.75" x14ac:dyDescent="0.25">
      <c r="A557" s="2" t="s">
        <v>94</v>
      </c>
      <c r="B557" s="13">
        <v>8</v>
      </c>
      <c r="C557" s="83">
        <f t="shared" si="29"/>
        <v>5.4566537071141119E-4</v>
      </c>
    </row>
    <row r="558" spans="1:3" ht="18.75" x14ac:dyDescent="0.25">
      <c r="A558" s="2" t="s">
        <v>189</v>
      </c>
      <c r="B558" s="32">
        <v>313</v>
      </c>
      <c r="C558" s="83">
        <f t="shared" si="29"/>
        <v>2.1349157629083963E-2</v>
      </c>
    </row>
    <row r="559" spans="1:3" ht="18.75" x14ac:dyDescent="0.25">
      <c r="A559" s="2" t="s">
        <v>190</v>
      </c>
      <c r="B559" s="32">
        <v>93</v>
      </c>
      <c r="C559" s="83">
        <f t="shared" si="29"/>
        <v>6.3433599345201555E-3</v>
      </c>
    </row>
    <row r="560" spans="1:3" ht="18.75" x14ac:dyDescent="0.25">
      <c r="A560" s="2" t="s">
        <v>191</v>
      </c>
      <c r="B560" s="32">
        <v>315</v>
      </c>
      <c r="C560" s="83">
        <f t="shared" si="29"/>
        <v>2.1485573971761818E-2</v>
      </c>
    </row>
    <row r="561" spans="1:3" ht="18.75" x14ac:dyDescent="0.25">
      <c r="A561" s="2" t="s">
        <v>192</v>
      </c>
      <c r="B561" s="32">
        <v>23</v>
      </c>
      <c r="C561" s="83">
        <f t="shared" si="29"/>
        <v>1.5687879407953072E-3</v>
      </c>
    </row>
    <row r="562" spans="1:3" ht="18.75" x14ac:dyDescent="0.25">
      <c r="A562" s="2" t="s">
        <v>193</v>
      </c>
      <c r="B562" s="11">
        <v>1174</v>
      </c>
      <c r="C562" s="83">
        <f t="shared" si="29"/>
        <v>8.00763931518996E-2</v>
      </c>
    </row>
    <row r="563" spans="1:3" ht="18.75" x14ac:dyDescent="0.25">
      <c r="A563" s="2" t="s">
        <v>194</v>
      </c>
      <c r="B563" s="13">
        <v>877</v>
      </c>
      <c r="C563" s="83">
        <f t="shared" si="29"/>
        <v>5.9818566264238454E-2</v>
      </c>
    </row>
    <row r="564" spans="1:3" ht="18.75" x14ac:dyDescent="0.25">
      <c r="A564" s="2" t="s">
        <v>195</v>
      </c>
      <c r="B564" s="13">
        <v>301</v>
      </c>
      <c r="C564" s="83">
        <f t="shared" si="29"/>
        <v>2.0530659573016849E-2</v>
      </c>
    </row>
    <row r="565" spans="1:3" ht="18.75" x14ac:dyDescent="0.25">
      <c r="A565" s="2" t="s">
        <v>196</v>
      </c>
      <c r="B565" s="32">
        <v>192</v>
      </c>
      <c r="C565" s="83">
        <f t="shared" si="29"/>
        <v>1.309596889707387E-2</v>
      </c>
    </row>
    <row r="566" spans="1:3" ht="18.75" x14ac:dyDescent="0.25">
      <c r="A566" s="2" t="s">
        <v>136</v>
      </c>
      <c r="B566" s="68">
        <v>3</v>
      </c>
      <c r="C566" s="83">
        <f t="shared" si="29"/>
        <v>2.0462451401677921E-4</v>
      </c>
    </row>
    <row r="567" spans="1:3" ht="18.75" x14ac:dyDescent="0.25">
      <c r="A567" s="2" t="s">
        <v>197</v>
      </c>
      <c r="B567" s="32">
        <v>31</v>
      </c>
      <c r="C567" s="83">
        <f t="shared" si="29"/>
        <v>2.1144533115067185E-3</v>
      </c>
    </row>
    <row r="568" spans="1:3" ht="18.75" x14ac:dyDescent="0.25">
      <c r="A568" s="2" t="s">
        <v>198</v>
      </c>
      <c r="B568" s="32">
        <v>158</v>
      </c>
      <c r="C568" s="83">
        <f t="shared" si="29"/>
        <v>1.0776891071550372E-2</v>
      </c>
    </row>
    <row r="569" spans="1:3" ht="18.75" x14ac:dyDescent="0.25">
      <c r="A569" s="2" t="s">
        <v>199</v>
      </c>
      <c r="B569" s="32">
        <v>219</v>
      </c>
      <c r="C569" s="83">
        <f t="shared" si="29"/>
        <v>1.4937589523224883E-2</v>
      </c>
    </row>
    <row r="570" spans="1:3" ht="18.75" x14ac:dyDescent="0.25">
      <c r="A570" s="2" t="s">
        <v>200</v>
      </c>
      <c r="B570" s="32">
        <v>6</v>
      </c>
      <c r="C570" s="83">
        <f t="shared" si="29"/>
        <v>4.0924902803355842E-4</v>
      </c>
    </row>
    <row r="571" spans="1:3" ht="18.75" x14ac:dyDescent="0.25">
      <c r="A571" s="2" t="s">
        <v>201</v>
      </c>
      <c r="B571" s="32">
        <v>249</v>
      </c>
      <c r="C571" s="83">
        <f t="shared" si="29"/>
        <v>1.6983834663392674E-2</v>
      </c>
    </row>
    <row r="572" spans="1:3" ht="18.75" x14ac:dyDescent="0.25">
      <c r="A572" s="2" t="s">
        <v>202</v>
      </c>
      <c r="B572" s="12">
        <v>2818</v>
      </c>
      <c r="C572" s="83">
        <f t="shared" si="29"/>
        <v>0.19221062683309462</v>
      </c>
    </row>
    <row r="573" spans="1:3" ht="18.75" x14ac:dyDescent="0.25">
      <c r="A573" s="2" t="s">
        <v>1</v>
      </c>
      <c r="B573" s="20">
        <f>SUM(B546:B572)</f>
        <v>14661</v>
      </c>
      <c r="C573" s="84">
        <f>SUM(C546:C572)</f>
        <v>1</v>
      </c>
    </row>
    <row r="574" spans="1:3" x14ac:dyDescent="0.25">
      <c r="A574" s="8" t="s">
        <v>150</v>
      </c>
    </row>
    <row r="575" spans="1:3" x14ac:dyDescent="0.25">
      <c r="A575" s="31"/>
    </row>
    <row r="578" spans="1:3" ht="21.75" x14ac:dyDescent="0.25">
      <c r="A578" s="91" t="s">
        <v>95</v>
      </c>
      <c r="B578" s="91"/>
      <c r="C578" s="91"/>
    </row>
    <row r="579" spans="1:3" ht="21.75" x14ac:dyDescent="0.25">
      <c r="A579" s="95" t="s">
        <v>203</v>
      </c>
      <c r="B579" s="95"/>
      <c r="C579" s="95"/>
    </row>
    <row r="580" spans="1:3" ht="18.75" x14ac:dyDescent="0.25">
      <c r="A580" s="9" t="s">
        <v>70</v>
      </c>
      <c r="B580" s="16" t="s">
        <v>18</v>
      </c>
      <c r="C580" s="9" t="s">
        <v>62</v>
      </c>
    </row>
    <row r="581" spans="1:3" ht="18.75" x14ac:dyDescent="0.25">
      <c r="A581" s="9" t="s">
        <v>179</v>
      </c>
      <c r="B581" s="11">
        <v>3165</v>
      </c>
      <c r="C581" s="83">
        <f>B581/$B$608</f>
        <v>3.987652765528537E-2</v>
      </c>
    </row>
    <row r="582" spans="1:3" ht="18.75" x14ac:dyDescent="0.25">
      <c r="A582" s="9" t="s">
        <v>180</v>
      </c>
      <c r="B582" s="11">
        <v>16915</v>
      </c>
      <c r="C582" s="83">
        <f t="shared" ref="C582:C607" si="30">B582/$B$608</f>
        <v>0.2131157868212171</v>
      </c>
    </row>
    <row r="583" spans="1:3" ht="18.75" x14ac:dyDescent="0.25">
      <c r="A583" s="9" t="s">
        <v>93</v>
      </c>
      <c r="B583" s="24">
        <v>15</v>
      </c>
      <c r="C583" s="83">
        <f t="shared" si="30"/>
        <v>1.8898828272647097E-4</v>
      </c>
    </row>
    <row r="584" spans="1:3" ht="18.75" x14ac:dyDescent="0.25">
      <c r="A584" s="9" t="s">
        <v>181</v>
      </c>
      <c r="B584" s="24">
        <v>285</v>
      </c>
      <c r="C584" s="83">
        <f t="shared" si="30"/>
        <v>3.5907773718029481E-3</v>
      </c>
    </row>
    <row r="585" spans="1:3" ht="18.75" x14ac:dyDescent="0.25">
      <c r="A585" s="9" t="s">
        <v>182</v>
      </c>
      <c r="B585" s="24">
        <v>783</v>
      </c>
      <c r="C585" s="83">
        <f t="shared" si="30"/>
        <v>9.8651883583217841E-3</v>
      </c>
    </row>
    <row r="586" spans="1:3" ht="18.75" x14ac:dyDescent="0.25">
      <c r="A586" s="9" t="s">
        <v>183</v>
      </c>
      <c r="B586" s="24">
        <v>3440</v>
      </c>
      <c r="C586" s="83">
        <f t="shared" si="30"/>
        <v>4.3341312838604006E-2</v>
      </c>
    </row>
    <row r="587" spans="1:3" ht="18.75" x14ac:dyDescent="0.25">
      <c r="A587" s="9" t="s">
        <v>184</v>
      </c>
      <c r="B587" s="24">
        <v>391</v>
      </c>
      <c r="C587" s="83">
        <f t="shared" si="30"/>
        <v>4.9262945697366766E-3</v>
      </c>
    </row>
    <row r="588" spans="1:3" ht="18.75" x14ac:dyDescent="0.25">
      <c r="A588" s="9" t="s">
        <v>185</v>
      </c>
      <c r="B588" s="24">
        <v>2442</v>
      </c>
      <c r="C588" s="83">
        <f t="shared" si="30"/>
        <v>3.0767292427869471E-2</v>
      </c>
    </row>
    <row r="589" spans="1:3" ht="18.75" x14ac:dyDescent="0.25">
      <c r="A589" s="9" t="s">
        <v>186</v>
      </c>
      <c r="B589" s="24">
        <v>1249</v>
      </c>
      <c r="C589" s="83">
        <f t="shared" si="30"/>
        <v>1.5736424341690817E-2</v>
      </c>
    </row>
    <row r="590" spans="1:3" ht="18.75" x14ac:dyDescent="0.25">
      <c r="A590" s="9" t="s">
        <v>187</v>
      </c>
      <c r="B590" s="24">
        <v>2008</v>
      </c>
      <c r="C590" s="83">
        <f t="shared" si="30"/>
        <v>2.5299231447650245E-2</v>
      </c>
    </row>
    <row r="591" spans="1:3" ht="18.75" x14ac:dyDescent="0.25">
      <c r="A591" s="9" t="s">
        <v>188</v>
      </c>
      <c r="B591" s="24">
        <v>596</v>
      </c>
      <c r="C591" s="83">
        <f t="shared" si="30"/>
        <v>7.5091344336651131E-3</v>
      </c>
    </row>
    <row r="592" spans="1:3" ht="18.75" x14ac:dyDescent="0.25">
      <c r="A592" s="9" t="s">
        <v>94</v>
      </c>
      <c r="B592" s="11">
        <v>56</v>
      </c>
      <c r="C592" s="83">
        <f t="shared" si="30"/>
        <v>7.0555625551215828E-4</v>
      </c>
    </row>
    <row r="593" spans="1:3" ht="18.75" x14ac:dyDescent="0.25">
      <c r="A593" s="9" t="s">
        <v>189</v>
      </c>
      <c r="B593" s="11">
        <v>1131</v>
      </c>
      <c r="C593" s="83">
        <f t="shared" si="30"/>
        <v>1.424971651757591E-2</v>
      </c>
    </row>
    <row r="594" spans="1:3" ht="18.75" x14ac:dyDescent="0.25">
      <c r="A594" s="9" t="s">
        <v>190</v>
      </c>
      <c r="B594" s="11">
        <v>1733</v>
      </c>
      <c r="C594" s="83">
        <f t="shared" si="30"/>
        <v>2.1834446264331613E-2</v>
      </c>
    </row>
    <row r="595" spans="1:3" ht="18.75" x14ac:dyDescent="0.25">
      <c r="A595" s="9" t="s">
        <v>191</v>
      </c>
      <c r="B595" s="13">
        <v>911</v>
      </c>
      <c r="C595" s="83">
        <f t="shared" si="30"/>
        <v>1.1477888370921003E-2</v>
      </c>
    </row>
    <row r="596" spans="1:3" ht="18.75" x14ac:dyDescent="0.25">
      <c r="A596" s="9" t="s">
        <v>192</v>
      </c>
      <c r="B596" s="11">
        <v>3901</v>
      </c>
      <c r="C596" s="83">
        <f t="shared" si="30"/>
        <v>4.9149552727730882E-2</v>
      </c>
    </row>
    <row r="597" spans="1:3" ht="18.75" x14ac:dyDescent="0.25">
      <c r="A597" s="9" t="s">
        <v>193</v>
      </c>
      <c r="B597" s="11">
        <v>12728</v>
      </c>
      <c r="C597" s="83">
        <f t="shared" si="30"/>
        <v>0.16036285750283483</v>
      </c>
    </row>
    <row r="598" spans="1:3" ht="18.75" x14ac:dyDescent="0.25">
      <c r="A598" s="9" t="s">
        <v>194</v>
      </c>
      <c r="B598" s="11">
        <v>4720</v>
      </c>
      <c r="C598" s="83">
        <f t="shared" si="30"/>
        <v>5.9468312964596197E-2</v>
      </c>
    </row>
    <row r="599" spans="1:3" ht="18.75" x14ac:dyDescent="0.25">
      <c r="A599" s="9" t="s">
        <v>195</v>
      </c>
      <c r="B599" s="11">
        <v>8459</v>
      </c>
      <c r="C599" s="83">
        <f t="shared" si="30"/>
        <v>0.1065767922388812</v>
      </c>
    </row>
    <row r="600" spans="1:3" ht="18.75" x14ac:dyDescent="0.25">
      <c r="A600" s="9" t="s">
        <v>196</v>
      </c>
      <c r="B600" s="11">
        <v>3404</v>
      </c>
      <c r="C600" s="83">
        <f t="shared" si="30"/>
        <v>4.2887740960060476E-2</v>
      </c>
    </row>
    <row r="601" spans="1:3" ht="18.75" x14ac:dyDescent="0.25">
      <c r="A601" s="9" t="s">
        <v>136</v>
      </c>
      <c r="B601" s="11">
        <v>87</v>
      </c>
      <c r="C601" s="83">
        <f t="shared" si="30"/>
        <v>1.0961320398135315E-3</v>
      </c>
    </row>
    <row r="602" spans="1:3" ht="18.75" x14ac:dyDescent="0.25">
      <c r="A602" s="9" t="s">
        <v>197</v>
      </c>
      <c r="B602" s="11">
        <v>436</v>
      </c>
      <c r="C602" s="83">
        <f t="shared" si="30"/>
        <v>5.4932594179160892E-3</v>
      </c>
    </row>
    <row r="603" spans="1:3" ht="18.75" x14ac:dyDescent="0.25">
      <c r="A603" s="9" t="s">
        <v>198</v>
      </c>
      <c r="B603" s="11">
        <v>687</v>
      </c>
      <c r="C603" s="83">
        <f t="shared" si="30"/>
        <v>8.6556633488723694E-3</v>
      </c>
    </row>
    <row r="604" spans="1:3" ht="18.75" x14ac:dyDescent="0.25">
      <c r="A604" s="9" t="s">
        <v>199</v>
      </c>
      <c r="B604" s="11">
        <v>1175</v>
      </c>
      <c r="C604" s="83">
        <f t="shared" si="30"/>
        <v>1.4804082146906893E-2</v>
      </c>
    </row>
    <row r="605" spans="1:3" ht="18.75" x14ac:dyDescent="0.25">
      <c r="A605" s="9" t="s">
        <v>200</v>
      </c>
      <c r="B605" s="11">
        <v>125</v>
      </c>
      <c r="C605" s="83">
        <f t="shared" si="30"/>
        <v>1.5749023560539246E-3</v>
      </c>
    </row>
    <row r="606" spans="1:3" ht="18.75" x14ac:dyDescent="0.25">
      <c r="A606" s="9" t="s">
        <v>201</v>
      </c>
      <c r="B606" s="11">
        <v>1008</v>
      </c>
      <c r="C606" s="83">
        <f t="shared" si="30"/>
        <v>1.2700012599218848E-2</v>
      </c>
    </row>
    <row r="607" spans="1:3" ht="18.75" x14ac:dyDescent="0.25">
      <c r="A607" s="9" t="s">
        <v>202</v>
      </c>
      <c r="B607" s="11">
        <v>7520</v>
      </c>
      <c r="C607" s="83">
        <f t="shared" si="30"/>
        <v>9.4746125740204107E-2</v>
      </c>
    </row>
    <row r="608" spans="1:3" ht="18.75" x14ac:dyDescent="0.25">
      <c r="A608" s="2" t="s">
        <v>1</v>
      </c>
      <c r="B608" s="14">
        <f>SUM(B581:B607)</f>
        <v>79370</v>
      </c>
      <c r="C608" s="84">
        <f>SUM(C581:C607)</f>
        <v>0.99999999999999989</v>
      </c>
    </row>
    <row r="609" spans="1:3" x14ac:dyDescent="0.25">
      <c r="A609" s="8" t="s">
        <v>150</v>
      </c>
    </row>
    <row r="610" spans="1:3" x14ac:dyDescent="0.25">
      <c r="A610" s="7" t="s">
        <v>96</v>
      </c>
    </row>
    <row r="613" spans="1:3" ht="21.75" x14ac:dyDescent="0.25">
      <c r="A613" s="91" t="s">
        <v>97</v>
      </c>
      <c r="B613" s="91"/>
      <c r="C613" s="91"/>
    </row>
    <row r="614" spans="1:3" ht="23.25" x14ac:dyDescent="0.25">
      <c r="A614" s="100" t="s">
        <v>204</v>
      </c>
      <c r="B614" s="100"/>
      <c r="C614" s="100"/>
    </row>
    <row r="615" spans="1:3" x14ac:dyDescent="0.25">
      <c r="A615" s="94" t="s">
        <v>151</v>
      </c>
      <c r="B615" s="94"/>
      <c r="C615" s="94"/>
    </row>
    <row r="616" spans="1:3" ht="18.75" x14ac:dyDescent="0.25">
      <c r="A616" s="9" t="s">
        <v>70</v>
      </c>
      <c r="B616" s="16" t="s">
        <v>23</v>
      </c>
      <c r="C616" s="9" t="s">
        <v>0</v>
      </c>
    </row>
    <row r="617" spans="1:3" ht="18.75" x14ac:dyDescent="0.25">
      <c r="A617" s="16" t="s">
        <v>179</v>
      </c>
      <c r="B617" s="11">
        <v>164571271.03242451</v>
      </c>
      <c r="C617" s="83">
        <f>B617/$B$644</f>
        <v>5.956679587777905E-2</v>
      </c>
    </row>
    <row r="618" spans="1:3" ht="18.75" x14ac:dyDescent="0.25">
      <c r="A618" s="16" t="s">
        <v>180</v>
      </c>
      <c r="B618" s="11">
        <v>414978995.52000004</v>
      </c>
      <c r="C618" s="83">
        <f t="shared" ref="C618:C643" si="31">B618/$B$644</f>
        <v>0.15020221308757709</v>
      </c>
    </row>
    <row r="619" spans="1:3" ht="18.75" x14ac:dyDescent="0.25">
      <c r="A619" s="16" t="s">
        <v>93</v>
      </c>
      <c r="B619" s="11">
        <v>800000</v>
      </c>
      <c r="C619" s="83">
        <f t="shared" si="31"/>
        <v>2.8956109048239873E-4</v>
      </c>
    </row>
    <row r="620" spans="1:3" ht="18.75" x14ac:dyDescent="0.25">
      <c r="A620" s="16" t="s">
        <v>181</v>
      </c>
      <c r="B620" s="11">
        <v>19965826.699999999</v>
      </c>
      <c r="C620" s="83">
        <f t="shared" si="31"/>
        <v>7.2266581895432409E-3</v>
      </c>
    </row>
    <row r="621" spans="1:3" ht="18.75" x14ac:dyDescent="0.25">
      <c r="A621" s="16" t="s">
        <v>182</v>
      </c>
      <c r="B621" s="11">
        <v>19512360</v>
      </c>
      <c r="C621" s="83">
        <f t="shared" si="31"/>
        <v>7.0625252993564225E-3</v>
      </c>
    </row>
    <row r="622" spans="1:3" ht="18.75" x14ac:dyDescent="0.25">
      <c r="A622" s="16" t="s">
        <v>183</v>
      </c>
      <c r="B622" s="11">
        <v>146984647</v>
      </c>
      <c r="C622" s="83">
        <f t="shared" si="31"/>
        <v>5.3201293336863048E-2</v>
      </c>
    </row>
    <row r="623" spans="1:3" ht="18.75" x14ac:dyDescent="0.25">
      <c r="A623" s="16" t="s">
        <v>184</v>
      </c>
      <c r="B623" s="11">
        <v>18693936.235497836</v>
      </c>
      <c r="C623" s="83">
        <f t="shared" si="31"/>
        <v>6.7662957021989763E-3</v>
      </c>
    </row>
    <row r="624" spans="1:3" ht="18.75" x14ac:dyDescent="0.25">
      <c r="A624" s="16" t="s">
        <v>185</v>
      </c>
      <c r="B624" s="11">
        <v>101371854.95637676</v>
      </c>
      <c r="C624" s="83">
        <f t="shared" si="31"/>
        <v>3.6691681081740014E-2</v>
      </c>
    </row>
    <row r="625" spans="1:3" ht="18.75" x14ac:dyDescent="0.25">
      <c r="A625" s="16" t="s">
        <v>186</v>
      </c>
      <c r="B625" s="11">
        <v>57915812.915384613</v>
      </c>
      <c r="C625" s="83">
        <f t="shared" si="31"/>
        <v>2.0962707429941701E-2</v>
      </c>
    </row>
    <row r="626" spans="1:3" ht="18.75" x14ac:dyDescent="0.25">
      <c r="A626" s="16" t="s">
        <v>187</v>
      </c>
      <c r="B626" s="11">
        <v>53327749.404539384</v>
      </c>
      <c r="C626" s="83">
        <f t="shared" si="31"/>
        <v>1.9302051588188141E-2</v>
      </c>
    </row>
    <row r="627" spans="1:3" ht="18.75" x14ac:dyDescent="0.25">
      <c r="A627" s="16" t="s">
        <v>188</v>
      </c>
      <c r="B627" s="12">
        <v>19322375.389995977</v>
      </c>
      <c r="C627" s="83">
        <f t="shared" si="31"/>
        <v>6.9937601107968751E-3</v>
      </c>
    </row>
    <row r="628" spans="1:3" ht="18.75" x14ac:dyDescent="0.25">
      <c r="A628" s="16" t="s">
        <v>94</v>
      </c>
      <c r="B628" s="12">
        <v>2699190.222222222</v>
      </c>
      <c r="C628" s="83">
        <f t="shared" si="31"/>
        <v>9.7697558020761843E-4</v>
      </c>
    </row>
    <row r="629" spans="1:3" ht="18.75" x14ac:dyDescent="0.25">
      <c r="A629" s="16" t="s">
        <v>189</v>
      </c>
      <c r="B629" s="12">
        <v>31389449.086274512</v>
      </c>
      <c r="C629" s="83">
        <f t="shared" si="31"/>
        <v>1.1361453883829227E-2</v>
      </c>
    </row>
    <row r="630" spans="1:3" ht="18.75" x14ac:dyDescent="0.25">
      <c r="A630" s="16" t="s">
        <v>190</v>
      </c>
      <c r="B630" s="12">
        <v>31396690.189328745</v>
      </c>
      <c r="C630" s="83">
        <f t="shared" si="31"/>
        <v>1.1364074810950076E-2</v>
      </c>
    </row>
    <row r="631" spans="1:3" ht="18.75" x14ac:dyDescent="0.25">
      <c r="A631" s="16" t="s">
        <v>191</v>
      </c>
      <c r="B631" s="12">
        <v>46379967.321428567</v>
      </c>
      <c r="C631" s="83">
        <f t="shared" si="31"/>
        <v>1.6787292392663591E-2</v>
      </c>
    </row>
    <row r="632" spans="1:3" ht="18.75" x14ac:dyDescent="0.25">
      <c r="A632" s="16" t="s">
        <v>192</v>
      </c>
      <c r="B632" s="12">
        <v>109755361.2845953</v>
      </c>
      <c r="C632" s="83">
        <f t="shared" si="31"/>
        <v>3.9726102624821326E-2</v>
      </c>
    </row>
    <row r="633" spans="1:3" ht="18.75" x14ac:dyDescent="0.25">
      <c r="A633" s="16" t="s">
        <v>193</v>
      </c>
      <c r="B633" s="12">
        <v>216284675.82634386</v>
      </c>
      <c r="C633" s="83">
        <f t="shared" si="31"/>
        <v>7.8284533233635295E-2</v>
      </c>
    </row>
    <row r="634" spans="1:3" ht="18.75" x14ac:dyDescent="0.25">
      <c r="A634" s="16" t="s">
        <v>194</v>
      </c>
      <c r="B634" s="12">
        <v>173586400.43867099</v>
      </c>
      <c r="C634" s="83">
        <f t="shared" si="31"/>
        <v>6.2829834254919892E-2</v>
      </c>
    </row>
    <row r="635" spans="1:3" ht="18.75" x14ac:dyDescent="0.25">
      <c r="A635" s="16" t="s">
        <v>195</v>
      </c>
      <c r="B635" s="12">
        <v>479131893.56292534</v>
      </c>
      <c r="C635" s="83">
        <f t="shared" si="31"/>
        <v>0.17342244198122159</v>
      </c>
    </row>
    <row r="636" spans="1:3" ht="18.75" x14ac:dyDescent="0.25">
      <c r="A636" s="16" t="s">
        <v>196</v>
      </c>
      <c r="B636" s="12">
        <v>400280175.79148459</v>
      </c>
      <c r="C636" s="83">
        <f t="shared" si="31"/>
        <v>0.14488195525083569</v>
      </c>
    </row>
    <row r="637" spans="1:3" ht="18.75" x14ac:dyDescent="0.25">
      <c r="A637" s="16" t="s">
        <v>136</v>
      </c>
      <c r="B637" s="12">
        <v>2597780</v>
      </c>
      <c r="C637" s="83">
        <f t="shared" si="31"/>
        <v>9.4027001204170725E-4</v>
      </c>
    </row>
    <row r="638" spans="1:3" ht="18.75" x14ac:dyDescent="0.25">
      <c r="A638" s="16" t="s">
        <v>197</v>
      </c>
      <c r="B638" s="12">
        <v>15949375.27927928</v>
      </c>
      <c r="C638" s="83">
        <f t="shared" si="31"/>
        <v>5.7728981229764019E-3</v>
      </c>
    </row>
    <row r="639" spans="1:3" ht="18.75" x14ac:dyDescent="0.25">
      <c r="A639" s="16" t="s">
        <v>198</v>
      </c>
      <c r="B639" s="12">
        <v>9806216.7350287121</v>
      </c>
      <c r="C639" s="83">
        <f t="shared" si="31"/>
        <v>3.549373514127077E-3</v>
      </c>
    </row>
    <row r="640" spans="1:3" ht="18.75" x14ac:dyDescent="0.25">
      <c r="A640" s="16" t="s">
        <v>199</v>
      </c>
      <c r="B640" s="12">
        <v>63813518.332579188</v>
      </c>
      <c r="C640" s="83">
        <f t="shared" si="31"/>
        <v>2.3097389944875216E-2</v>
      </c>
    </row>
    <row r="641" spans="1:3" ht="18.75" x14ac:dyDescent="0.25">
      <c r="A641" s="16" t="s">
        <v>200</v>
      </c>
      <c r="B641" s="12">
        <v>4952317</v>
      </c>
      <c r="C641" s="83">
        <f t="shared" si="31"/>
        <v>1.792497888668152E-3</v>
      </c>
    </row>
    <row r="642" spans="1:3" ht="18.75" x14ac:dyDescent="0.25">
      <c r="A642" s="16" t="s">
        <v>201</v>
      </c>
      <c r="B642" s="12">
        <v>18409098.857142858</v>
      </c>
      <c r="C642" s="83">
        <f t="shared" si="31"/>
        <v>6.6631984248407081E-3</v>
      </c>
    </row>
    <row r="643" spans="1:3" ht="18.75" x14ac:dyDescent="0.25">
      <c r="A643" s="16" t="s">
        <v>202</v>
      </c>
      <c r="B643" s="12">
        <v>138925199.37992495</v>
      </c>
      <c r="C643" s="83">
        <f t="shared" si="31"/>
        <v>5.028416528491967E-2</v>
      </c>
    </row>
    <row r="644" spans="1:3" ht="18.75" x14ac:dyDescent="0.25">
      <c r="A644" s="16" t="s">
        <v>1</v>
      </c>
      <c r="B644" s="14">
        <f>SUM(B617:B643)</f>
        <v>2762802138.4614477</v>
      </c>
      <c r="C644" s="84">
        <f>SUM(C617:C643)</f>
        <v>1.0000000000000004</v>
      </c>
    </row>
    <row r="645" spans="1:3" x14ac:dyDescent="0.25">
      <c r="A645" s="8" t="s">
        <v>150</v>
      </c>
    </row>
    <row r="646" spans="1:3" x14ac:dyDescent="0.25">
      <c r="A646" s="8"/>
    </row>
    <row r="650" spans="1:3" ht="21.75" x14ac:dyDescent="0.25">
      <c r="A650" s="91" t="s">
        <v>98</v>
      </c>
      <c r="B650" s="91"/>
      <c r="C650" s="91"/>
    </row>
    <row r="651" spans="1:3" ht="21.75" x14ac:dyDescent="0.25">
      <c r="A651" s="98" t="s">
        <v>205</v>
      </c>
      <c r="B651" s="98"/>
      <c r="C651" s="98"/>
    </row>
    <row r="652" spans="1:3" x14ac:dyDescent="0.25">
      <c r="A652" s="94" t="s">
        <v>151</v>
      </c>
      <c r="B652" s="94"/>
      <c r="C652" s="94"/>
    </row>
    <row r="653" spans="1:3" ht="18.75" x14ac:dyDescent="0.25">
      <c r="A653" s="9" t="s">
        <v>70</v>
      </c>
      <c r="B653" s="9" t="s">
        <v>243</v>
      </c>
      <c r="C653" s="9" t="s">
        <v>0</v>
      </c>
    </row>
    <row r="654" spans="1:3" ht="18.75" x14ac:dyDescent="0.25">
      <c r="A654" s="9" t="s">
        <v>179</v>
      </c>
      <c r="B654" s="33">
        <v>688898940.94521689</v>
      </c>
      <c r="C654" s="83">
        <f>B654/$B$681</f>
        <v>5.4628477720849583E-2</v>
      </c>
    </row>
    <row r="655" spans="1:3" ht="18.75" x14ac:dyDescent="0.25">
      <c r="A655" s="9" t="s">
        <v>180</v>
      </c>
      <c r="B655" s="12">
        <v>2065089653.115556</v>
      </c>
      <c r="C655" s="83">
        <f t="shared" ref="C655:C680" si="32">B655/$B$681</f>
        <v>0.16375798742264477</v>
      </c>
    </row>
    <row r="656" spans="1:3" ht="18.75" x14ac:dyDescent="0.25">
      <c r="A656" s="9" t="s">
        <v>93</v>
      </c>
      <c r="B656" s="33">
        <v>3684500</v>
      </c>
      <c r="C656" s="83">
        <f t="shared" si="32"/>
        <v>2.9217438756155167E-4</v>
      </c>
    </row>
    <row r="657" spans="1:3" ht="18.75" x14ac:dyDescent="0.25">
      <c r="A657" s="9" t="s">
        <v>181</v>
      </c>
      <c r="B657" s="33">
        <v>136916326.90000001</v>
      </c>
      <c r="C657" s="83">
        <f t="shared" si="32"/>
        <v>1.0857224578418971E-2</v>
      </c>
    </row>
    <row r="658" spans="1:3" ht="18.75" x14ac:dyDescent="0.25">
      <c r="A658" s="9" t="s">
        <v>182</v>
      </c>
      <c r="B658" s="33">
        <v>54027000</v>
      </c>
      <c r="C658" s="83">
        <f t="shared" si="32"/>
        <v>4.2842463392015065E-3</v>
      </c>
    </row>
    <row r="659" spans="1:3" ht="18.75" x14ac:dyDescent="0.25">
      <c r="A659" s="9" t="s">
        <v>183</v>
      </c>
      <c r="B659" s="12">
        <v>4252611669.4933691</v>
      </c>
      <c r="C659" s="83">
        <f t="shared" si="32"/>
        <v>0.33722464651142159</v>
      </c>
    </row>
    <row r="660" spans="1:3" ht="18.75" x14ac:dyDescent="0.25">
      <c r="A660" s="9" t="s">
        <v>184</v>
      </c>
      <c r="B660" s="33">
        <v>58594378.770562761</v>
      </c>
      <c r="C660" s="83">
        <f t="shared" si="32"/>
        <v>4.6464314647411478E-3</v>
      </c>
    </row>
    <row r="661" spans="1:3" ht="18.75" x14ac:dyDescent="0.25">
      <c r="A661" s="9" t="s">
        <v>185</v>
      </c>
      <c r="B661" s="33">
        <v>234372723.3890664</v>
      </c>
      <c r="C661" s="83">
        <f t="shared" si="32"/>
        <v>1.858534588609945E-2</v>
      </c>
    </row>
    <row r="662" spans="1:3" ht="18.75" x14ac:dyDescent="0.25">
      <c r="A662" s="9" t="s">
        <v>186</v>
      </c>
      <c r="B662" s="12">
        <v>148327391.68974358</v>
      </c>
      <c r="C662" s="83">
        <f t="shared" si="32"/>
        <v>1.1762102001778589E-2</v>
      </c>
    </row>
    <row r="663" spans="1:3" ht="18.75" x14ac:dyDescent="0.25">
      <c r="A663" s="9" t="s">
        <v>187</v>
      </c>
      <c r="B663" s="12">
        <v>272186412.33778369</v>
      </c>
      <c r="C663" s="83">
        <f t="shared" si="32"/>
        <v>2.1583905096313725E-2</v>
      </c>
    </row>
    <row r="664" spans="1:3" ht="18.75" x14ac:dyDescent="0.25">
      <c r="A664" s="9" t="s">
        <v>188</v>
      </c>
      <c r="B664" s="33">
        <v>61129247.511423104</v>
      </c>
      <c r="C664" s="83">
        <f t="shared" si="32"/>
        <v>4.8474421098516898E-3</v>
      </c>
    </row>
    <row r="665" spans="1:3" ht="18.75" x14ac:dyDescent="0.25">
      <c r="A665" s="9" t="s">
        <v>94</v>
      </c>
      <c r="B665" s="33">
        <v>6968236.666666666</v>
      </c>
      <c r="C665" s="83">
        <f t="shared" si="32"/>
        <v>5.5256894570967054E-4</v>
      </c>
    </row>
    <row r="666" spans="1:3" ht="18.75" x14ac:dyDescent="0.25">
      <c r="A666" s="9" t="s">
        <v>189</v>
      </c>
      <c r="B666" s="12">
        <v>195330413.97303921</v>
      </c>
      <c r="C666" s="83">
        <f t="shared" si="32"/>
        <v>1.5489359227769598E-2</v>
      </c>
    </row>
    <row r="667" spans="1:3" ht="18.75" x14ac:dyDescent="0.25">
      <c r="A667" s="9" t="s">
        <v>190</v>
      </c>
      <c r="B667" s="33">
        <v>114288755.77667814</v>
      </c>
      <c r="C667" s="83">
        <f t="shared" si="32"/>
        <v>9.0628978760273274E-3</v>
      </c>
    </row>
    <row r="668" spans="1:3" ht="18.75" x14ac:dyDescent="0.25">
      <c r="A668" s="9" t="s">
        <v>191</v>
      </c>
      <c r="B668" s="33">
        <v>150109527.44047618</v>
      </c>
      <c r="C668" s="83">
        <f t="shared" si="32"/>
        <v>1.1903422241030007E-2</v>
      </c>
    </row>
    <row r="669" spans="1:3" ht="18.75" x14ac:dyDescent="0.25">
      <c r="A669" s="9" t="s">
        <v>192</v>
      </c>
      <c r="B669" s="33">
        <v>150934495.18276763</v>
      </c>
      <c r="C669" s="83">
        <f t="shared" si="32"/>
        <v>1.196884073603938E-2</v>
      </c>
    </row>
    <row r="670" spans="1:3" ht="18.75" x14ac:dyDescent="0.25">
      <c r="A670" s="9" t="s">
        <v>193</v>
      </c>
      <c r="B670" s="33">
        <v>508663122.42616343</v>
      </c>
      <c r="C670" s="83">
        <f t="shared" si="32"/>
        <v>4.0336093437375729E-2</v>
      </c>
    </row>
    <row r="671" spans="1:3" ht="18.75" x14ac:dyDescent="0.25">
      <c r="A671" s="9" t="s">
        <v>194</v>
      </c>
      <c r="B671" s="33">
        <v>496786774.71970189</v>
      </c>
      <c r="C671" s="83">
        <f t="shared" si="32"/>
        <v>3.9394319894804568E-2</v>
      </c>
    </row>
    <row r="672" spans="1:3" ht="18.75" x14ac:dyDescent="0.25">
      <c r="A672" s="9" t="s">
        <v>195</v>
      </c>
      <c r="B672" s="33">
        <v>1256710096.7353024</v>
      </c>
      <c r="C672" s="83">
        <f t="shared" si="32"/>
        <v>9.9654906461135923E-2</v>
      </c>
    </row>
    <row r="673" spans="1:3" ht="18.75" x14ac:dyDescent="0.25">
      <c r="A673" s="9" t="s">
        <v>196</v>
      </c>
      <c r="B673" s="33">
        <v>960587792.81571424</v>
      </c>
      <c r="C673" s="83">
        <f t="shared" si="32"/>
        <v>7.6172927144804989E-2</v>
      </c>
    </row>
    <row r="674" spans="1:3" ht="18.75" x14ac:dyDescent="0.25">
      <c r="A674" s="9" t="s">
        <v>136</v>
      </c>
      <c r="B674" s="33">
        <v>4665240</v>
      </c>
      <c r="C674" s="83">
        <f t="shared" si="32"/>
        <v>3.6994534939005378E-4</v>
      </c>
    </row>
    <row r="675" spans="1:3" ht="18.75" x14ac:dyDescent="0.25">
      <c r="A675" s="9" t="s">
        <v>197</v>
      </c>
      <c r="B675" s="33">
        <v>38536427.603603601</v>
      </c>
      <c r="C675" s="83">
        <f t="shared" si="32"/>
        <v>3.0558711178973962E-3</v>
      </c>
    </row>
    <row r="676" spans="1:3" ht="18.75" x14ac:dyDescent="0.25">
      <c r="A676" s="9" t="s">
        <v>198</v>
      </c>
      <c r="B676" s="33">
        <v>39585620.180475794</v>
      </c>
      <c r="C676" s="83">
        <f t="shared" si="32"/>
        <v>3.1390702490092862E-3</v>
      </c>
    </row>
    <row r="677" spans="1:3" ht="18.75" x14ac:dyDescent="0.25">
      <c r="A677" s="9" t="s">
        <v>199</v>
      </c>
      <c r="B677" s="33">
        <v>147485312.63608596</v>
      </c>
      <c r="C677" s="83">
        <f t="shared" si="32"/>
        <v>1.1695326609790307E-2</v>
      </c>
    </row>
    <row r="678" spans="1:3" ht="18.75" x14ac:dyDescent="0.25">
      <c r="A678" s="9" t="s">
        <v>200</v>
      </c>
      <c r="B678" s="33">
        <v>12586901</v>
      </c>
      <c r="C678" s="83">
        <f t="shared" si="32"/>
        <v>9.9811917247194515E-4</v>
      </c>
    </row>
    <row r="679" spans="1:3" ht="18.75" x14ac:dyDescent="0.25">
      <c r="A679" s="9" t="s">
        <v>201</v>
      </c>
      <c r="B679" s="33">
        <v>60428463.5</v>
      </c>
      <c r="C679" s="83">
        <f t="shared" si="32"/>
        <v>4.791871166887794E-3</v>
      </c>
    </row>
    <row r="680" spans="1:3" ht="18.75" x14ac:dyDescent="0.25">
      <c r="A680" s="9" t="s">
        <v>202</v>
      </c>
      <c r="B680" s="33">
        <v>491113975.30416203</v>
      </c>
      <c r="C680" s="83">
        <f t="shared" si="32"/>
        <v>3.8944476850973686E-2</v>
      </c>
    </row>
    <row r="681" spans="1:3" ht="18.75" x14ac:dyDescent="0.25">
      <c r="A681" s="9" t="s">
        <v>1</v>
      </c>
      <c r="B681" s="25">
        <f>SUM(B654:B680)</f>
        <v>12610619400.113556</v>
      </c>
      <c r="C681" s="84">
        <f>SUM(C654:C680)</f>
        <v>1.0000000000000004</v>
      </c>
    </row>
    <row r="682" spans="1:3" x14ac:dyDescent="0.25">
      <c r="A682" s="8" t="s">
        <v>150</v>
      </c>
    </row>
    <row r="683" spans="1:3" x14ac:dyDescent="0.25">
      <c r="A683" s="7"/>
    </row>
    <row r="687" spans="1:3" ht="21.75" x14ac:dyDescent="0.25">
      <c r="A687" s="91" t="s">
        <v>99</v>
      </c>
      <c r="B687" s="91"/>
      <c r="C687" s="91"/>
    </row>
    <row r="688" spans="1:3" ht="21.75" x14ac:dyDescent="0.25">
      <c r="A688" s="98" t="s">
        <v>206</v>
      </c>
      <c r="B688" s="98"/>
      <c r="C688" s="98"/>
    </row>
    <row r="689" spans="1:3" x14ac:dyDescent="0.25">
      <c r="A689" s="94" t="s">
        <v>151</v>
      </c>
      <c r="B689" s="94"/>
      <c r="C689" s="94"/>
    </row>
    <row r="690" spans="1:3" ht="18.75" x14ac:dyDescent="0.25">
      <c r="A690" s="9" t="s">
        <v>70</v>
      </c>
      <c r="B690" s="9" t="s">
        <v>246</v>
      </c>
      <c r="C690" s="9" t="s">
        <v>0</v>
      </c>
    </row>
    <row r="691" spans="1:3" ht="18.75" x14ac:dyDescent="0.25">
      <c r="A691" s="9" t="s">
        <v>179</v>
      </c>
      <c r="B691" s="33">
        <v>307042320.57702011</v>
      </c>
      <c r="C691" s="83">
        <f>B691/$B$718</f>
        <v>7.9991096696805888E-2</v>
      </c>
    </row>
    <row r="692" spans="1:3" ht="18.75" x14ac:dyDescent="0.25">
      <c r="A692" s="9" t="s">
        <v>180</v>
      </c>
      <c r="B692" s="33">
        <v>1141906782.0888889</v>
      </c>
      <c r="C692" s="83">
        <f t="shared" ref="C692:C717" si="33">B692/$B$718</f>
        <v>0.2974911590465848</v>
      </c>
    </row>
    <row r="693" spans="1:3" ht="18.75" x14ac:dyDescent="0.25">
      <c r="A693" s="9" t="s">
        <v>93</v>
      </c>
      <c r="B693" s="33">
        <v>1527000</v>
      </c>
      <c r="C693" s="83">
        <f t="shared" si="33"/>
        <v>3.9781618516455535E-4</v>
      </c>
    </row>
    <row r="694" spans="1:3" ht="18.75" x14ac:dyDescent="0.25">
      <c r="A694" s="9" t="s">
        <v>181</v>
      </c>
      <c r="B694" s="33">
        <v>57532922.899999999</v>
      </c>
      <c r="C694" s="83">
        <f t="shared" si="33"/>
        <v>1.4988557897475106E-2</v>
      </c>
    </row>
    <row r="695" spans="1:3" ht="18.75" x14ac:dyDescent="0.25">
      <c r="A695" s="9" t="s">
        <v>182</v>
      </c>
      <c r="B695" s="33">
        <v>14432099.399999999</v>
      </c>
      <c r="C695" s="83">
        <f t="shared" si="33"/>
        <v>3.7598708102316095E-3</v>
      </c>
    </row>
    <row r="696" spans="1:3" ht="18.75" x14ac:dyDescent="0.25">
      <c r="A696" s="9" t="s">
        <v>183</v>
      </c>
      <c r="B696" s="33">
        <v>890392185.54170942</v>
      </c>
      <c r="C696" s="83">
        <f t="shared" si="33"/>
        <v>0.23196622302065081</v>
      </c>
    </row>
    <row r="697" spans="1:3" ht="18.75" x14ac:dyDescent="0.25">
      <c r="A697" s="9" t="s">
        <v>184</v>
      </c>
      <c r="B697" s="12">
        <v>16618298.142857144</v>
      </c>
      <c r="C697" s="83">
        <f t="shared" si="33"/>
        <v>4.329422377942792E-3</v>
      </c>
    </row>
    <row r="698" spans="1:3" ht="18.75" x14ac:dyDescent="0.25">
      <c r="A698" s="9" t="s">
        <v>185</v>
      </c>
      <c r="B698" s="12">
        <v>67750395.779452622</v>
      </c>
      <c r="C698" s="83">
        <f t="shared" si="33"/>
        <v>1.7650428285769897E-2</v>
      </c>
    </row>
    <row r="699" spans="1:3" ht="18.75" x14ac:dyDescent="0.25">
      <c r="A699" s="9" t="s">
        <v>186</v>
      </c>
      <c r="B699" s="33">
        <v>24737774.323076922</v>
      </c>
      <c r="C699" s="83">
        <f t="shared" si="33"/>
        <v>6.4447197188396543E-3</v>
      </c>
    </row>
    <row r="700" spans="1:3" ht="18.75" x14ac:dyDescent="0.25">
      <c r="A700" s="9" t="s">
        <v>187</v>
      </c>
      <c r="B700" s="12">
        <v>140213481.88117489</v>
      </c>
      <c r="C700" s="83">
        <f t="shared" si="33"/>
        <v>3.6528613274792732E-2</v>
      </c>
    </row>
    <row r="701" spans="1:3" ht="18.75" x14ac:dyDescent="0.25">
      <c r="A701" s="9" t="s">
        <v>188</v>
      </c>
      <c r="B701" s="33">
        <v>17791405.529891305</v>
      </c>
      <c r="C701" s="83">
        <f t="shared" si="33"/>
        <v>4.6350419624210434E-3</v>
      </c>
    </row>
    <row r="702" spans="1:3" ht="18.75" x14ac:dyDescent="0.25">
      <c r="A702" s="9" t="s">
        <v>94</v>
      </c>
      <c r="B702" s="33">
        <v>2235707.222222222</v>
      </c>
      <c r="C702" s="83">
        <f t="shared" si="33"/>
        <v>5.8244958630601781E-4</v>
      </c>
    </row>
    <row r="703" spans="1:3" ht="18.75" x14ac:dyDescent="0.25">
      <c r="A703" s="9" t="s">
        <v>189</v>
      </c>
      <c r="B703" s="33">
        <v>37374125.441666663</v>
      </c>
      <c r="C703" s="83">
        <f t="shared" si="33"/>
        <v>9.7367596640899699E-3</v>
      </c>
    </row>
    <row r="704" spans="1:3" ht="18.75" x14ac:dyDescent="0.25">
      <c r="A704" s="9" t="s">
        <v>190</v>
      </c>
      <c r="B704" s="33">
        <v>25062294.307013769</v>
      </c>
      <c r="C704" s="83">
        <f t="shared" si="33"/>
        <v>6.5292641209479833E-3</v>
      </c>
    </row>
    <row r="705" spans="1:3" ht="18.75" x14ac:dyDescent="0.25">
      <c r="A705" s="9" t="s">
        <v>191</v>
      </c>
      <c r="B705" s="33">
        <v>56855141.869047612</v>
      </c>
      <c r="C705" s="83">
        <f t="shared" si="33"/>
        <v>1.4811981431129082E-2</v>
      </c>
    </row>
    <row r="706" spans="1:3" ht="18.75" x14ac:dyDescent="0.25">
      <c r="A706" s="9" t="s">
        <v>192</v>
      </c>
      <c r="B706" s="33">
        <v>20148293.423951261</v>
      </c>
      <c r="C706" s="83">
        <f t="shared" si="33"/>
        <v>5.2490617075916096E-3</v>
      </c>
    </row>
    <row r="707" spans="1:3" ht="18.75" x14ac:dyDescent="0.25">
      <c r="A707" s="9" t="s">
        <v>193</v>
      </c>
      <c r="B707" s="33">
        <v>121129968.42310154</v>
      </c>
      <c r="C707" s="83">
        <f t="shared" si="33"/>
        <v>3.1556949539738907E-2</v>
      </c>
    </row>
    <row r="708" spans="1:3" ht="18.75" x14ac:dyDescent="0.25">
      <c r="A708" s="9" t="s">
        <v>194</v>
      </c>
      <c r="B708" s="33">
        <v>124420195.66016722</v>
      </c>
      <c r="C708" s="83">
        <f t="shared" si="33"/>
        <v>3.2414124161725795E-2</v>
      </c>
    </row>
    <row r="709" spans="1:3" ht="18.75" x14ac:dyDescent="0.25">
      <c r="A709" s="9" t="s">
        <v>195</v>
      </c>
      <c r="B709" s="33">
        <v>251086039.09968171</v>
      </c>
      <c r="C709" s="83">
        <f t="shared" si="33"/>
        <v>6.5413287637664547E-2</v>
      </c>
    </row>
    <row r="710" spans="1:3" ht="18.75" x14ac:dyDescent="0.25">
      <c r="A710" s="9" t="s">
        <v>196</v>
      </c>
      <c r="B710" s="33">
        <v>243236320.18717086</v>
      </c>
      <c r="C710" s="83">
        <f t="shared" si="33"/>
        <v>6.3368267839112397E-2</v>
      </c>
    </row>
    <row r="711" spans="1:3" ht="18.75" x14ac:dyDescent="0.25">
      <c r="A711" s="9" t="s">
        <v>136</v>
      </c>
      <c r="B711" s="33">
        <v>1866220</v>
      </c>
      <c r="C711" s="83">
        <f t="shared" si="33"/>
        <v>4.8619025610857663E-4</v>
      </c>
    </row>
    <row r="712" spans="1:3" ht="18.75" x14ac:dyDescent="0.25">
      <c r="A712" s="9" t="s">
        <v>197</v>
      </c>
      <c r="B712" s="33">
        <v>14365928.288288288</v>
      </c>
      <c r="C712" s="83">
        <f t="shared" si="33"/>
        <v>3.7426318192497823E-3</v>
      </c>
    </row>
    <row r="713" spans="1:3" ht="18.75" x14ac:dyDescent="0.25">
      <c r="A713" s="9" t="s">
        <v>198</v>
      </c>
      <c r="B713" s="33">
        <v>11680869.709598031</v>
      </c>
      <c r="C713" s="83">
        <f t="shared" si="33"/>
        <v>3.04311658629764E-3</v>
      </c>
    </row>
    <row r="714" spans="1:3" ht="18.75" x14ac:dyDescent="0.25">
      <c r="A714" s="9" t="s">
        <v>199</v>
      </c>
      <c r="B714" s="33">
        <v>57597170.809841625</v>
      </c>
      <c r="C714" s="83">
        <f t="shared" si="33"/>
        <v>1.5005295853203982E-2</v>
      </c>
    </row>
    <row r="715" spans="1:3" ht="18.75" x14ac:dyDescent="0.25">
      <c r="A715" s="9" t="s">
        <v>200</v>
      </c>
      <c r="B715" s="33">
        <v>5128175.666666666</v>
      </c>
      <c r="C715" s="83">
        <f t="shared" si="33"/>
        <v>1.3359995288585681E-3</v>
      </c>
    </row>
    <row r="716" spans="1:3" ht="18.75" x14ac:dyDescent="0.25">
      <c r="A716" s="9" t="s">
        <v>201</v>
      </c>
      <c r="B716" s="33">
        <v>20852829.788571429</v>
      </c>
      <c r="C716" s="83">
        <f t="shared" si="33"/>
        <v>5.4326085110512684E-3</v>
      </c>
    </row>
    <row r="717" spans="1:3" ht="18.75" x14ac:dyDescent="0.25">
      <c r="A717" s="9" t="s">
        <v>202</v>
      </c>
      <c r="B717" s="33">
        <v>165472247.89284128</v>
      </c>
      <c r="C717" s="83">
        <f t="shared" si="33"/>
        <v>4.3109062480244764E-2</v>
      </c>
    </row>
    <row r="718" spans="1:3" ht="18.75" x14ac:dyDescent="0.25">
      <c r="A718" s="9" t="s">
        <v>1</v>
      </c>
      <c r="B718" s="25">
        <f>SUM(B691:B717)</f>
        <v>3838456193.9539022</v>
      </c>
      <c r="C718" s="84">
        <f>SUM(C691:C717)</f>
        <v>0.99999999999999978</v>
      </c>
    </row>
    <row r="719" spans="1:3" x14ac:dyDescent="0.25">
      <c r="A719" s="8" t="s">
        <v>150</v>
      </c>
    </row>
    <row r="720" spans="1:3" x14ac:dyDescent="0.25">
      <c r="A720" s="7"/>
    </row>
    <row r="724" spans="1:3" ht="21.75" x14ac:dyDescent="0.25">
      <c r="A724" s="91" t="s">
        <v>100</v>
      </c>
      <c r="B724" s="91"/>
      <c r="C724" s="91"/>
    </row>
    <row r="725" spans="1:3" ht="21.75" x14ac:dyDescent="0.25">
      <c r="A725" s="98" t="s">
        <v>207</v>
      </c>
      <c r="B725" s="98"/>
      <c r="C725" s="98"/>
    </row>
    <row r="726" spans="1:3" x14ac:dyDescent="0.25">
      <c r="A726" s="94" t="s">
        <v>151</v>
      </c>
      <c r="B726" s="94"/>
      <c r="C726" s="94"/>
    </row>
    <row r="727" spans="1:3" ht="18.75" x14ac:dyDescent="0.25">
      <c r="A727" s="9" t="s">
        <v>70</v>
      </c>
      <c r="B727" s="9" t="s">
        <v>101</v>
      </c>
      <c r="C727" s="9" t="s">
        <v>0</v>
      </c>
    </row>
    <row r="728" spans="1:3" ht="18.75" x14ac:dyDescent="0.25">
      <c r="A728" s="9" t="s">
        <v>179</v>
      </c>
      <c r="B728" s="24">
        <v>381856620.36819702</v>
      </c>
      <c r="C728" s="83">
        <f>B728/$B$755</f>
        <v>4.3530496571252131E-2</v>
      </c>
    </row>
    <row r="729" spans="1:3" ht="18.75" x14ac:dyDescent="0.25">
      <c r="A729" s="9" t="s">
        <v>180</v>
      </c>
      <c r="B729" s="24">
        <v>923182871.0266664</v>
      </c>
      <c r="C729" s="83">
        <f t="shared" ref="C729:C753" si="34">B729/$B$755</f>
        <v>0.10524004733272904</v>
      </c>
    </row>
    <row r="730" spans="1:3" ht="18.75" x14ac:dyDescent="0.25">
      <c r="A730" s="9" t="s">
        <v>93</v>
      </c>
      <c r="B730" s="24">
        <v>2157500</v>
      </c>
      <c r="C730" s="83">
        <f t="shared" si="34"/>
        <v>2.4594845641780146E-4</v>
      </c>
    </row>
    <row r="731" spans="1:3" ht="18.75" x14ac:dyDescent="0.25">
      <c r="A731" s="9" t="s">
        <v>181</v>
      </c>
      <c r="B731" s="24">
        <v>79383404</v>
      </c>
      <c r="C731" s="83">
        <f t="shared" si="34"/>
        <v>9.0494672903780899E-3</v>
      </c>
    </row>
    <row r="732" spans="1:3" ht="18.75" x14ac:dyDescent="0.25">
      <c r="A732" s="9" t="s">
        <v>182</v>
      </c>
      <c r="B732" s="24">
        <v>39594900.600000001</v>
      </c>
      <c r="C732" s="83">
        <f t="shared" si="34"/>
        <v>4.5136985791825179E-3</v>
      </c>
    </row>
    <row r="733" spans="1:3" ht="18.75" x14ac:dyDescent="0.25">
      <c r="A733" s="9" t="s">
        <v>183</v>
      </c>
      <c r="B733" s="11">
        <v>3362219483.9516587</v>
      </c>
      <c r="C733" s="83">
        <f t="shared" si="34"/>
        <v>0.38328282373847855</v>
      </c>
    </row>
    <row r="734" spans="1:3" ht="18.75" x14ac:dyDescent="0.25">
      <c r="A734" s="9" t="s">
        <v>184</v>
      </c>
      <c r="B734" s="11">
        <v>41976080.627705619</v>
      </c>
      <c r="C734" s="83">
        <f t="shared" si="34"/>
        <v>4.7851458803491896E-3</v>
      </c>
    </row>
    <row r="735" spans="1:3" ht="18.75" x14ac:dyDescent="0.25">
      <c r="A735" s="9" t="s">
        <v>185</v>
      </c>
      <c r="B735" s="11">
        <v>166622327.60961381</v>
      </c>
      <c r="C735" s="83">
        <f t="shared" si="34"/>
        <v>1.8994439990880994E-2</v>
      </c>
    </row>
    <row r="736" spans="1:3" ht="18.75" x14ac:dyDescent="0.25">
      <c r="A736" s="9" t="s">
        <v>186</v>
      </c>
      <c r="B736" s="11">
        <v>123589617.36666669</v>
      </c>
      <c r="C736" s="83">
        <f t="shared" si="34"/>
        <v>1.4088841539095428E-2</v>
      </c>
    </row>
    <row r="737" spans="1:3" ht="18.75" x14ac:dyDescent="0.25">
      <c r="A737" s="9" t="s">
        <v>187</v>
      </c>
      <c r="B737" s="24">
        <v>131972930.45660879</v>
      </c>
      <c r="C737" s="83">
        <f t="shared" si="34"/>
        <v>1.5044513805208246E-2</v>
      </c>
    </row>
    <row r="738" spans="1:3" ht="18.75" x14ac:dyDescent="0.25">
      <c r="A738" s="9" t="s">
        <v>188</v>
      </c>
      <c r="B738" s="11">
        <v>43337841.981531799</v>
      </c>
      <c r="C738" s="83">
        <f t="shared" si="34"/>
        <v>4.9403825445359633E-3</v>
      </c>
    </row>
    <row r="739" spans="1:3" ht="18.75" x14ac:dyDescent="0.25">
      <c r="A739" s="9" t="s">
        <v>94</v>
      </c>
      <c r="B739" s="11">
        <v>4732529.444444444</v>
      </c>
      <c r="C739" s="83">
        <f t="shared" si="34"/>
        <v>5.3949400315777825E-4</v>
      </c>
    </row>
    <row r="740" spans="1:3" ht="18.75" x14ac:dyDescent="0.25">
      <c r="A740" s="9" t="s">
        <v>189</v>
      </c>
      <c r="B740" s="11">
        <v>157956288.53137255</v>
      </c>
      <c r="C740" s="83">
        <f t="shared" si="34"/>
        <v>1.8006537819594881E-2</v>
      </c>
    </row>
    <row r="741" spans="1:3" ht="18.75" x14ac:dyDescent="0.25">
      <c r="A741" s="9" t="s">
        <v>190</v>
      </c>
      <c r="B741" s="11">
        <v>89226461.469664365</v>
      </c>
      <c r="C741" s="83">
        <f t="shared" si="34"/>
        <v>1.0171545988452557E-2</v>
      </c>
    </row>
    <row r="742" spans="1:3" ht="18.75" x14ac:dyDescent="0.25">
      <c r="A742" s="9" t="s">
        <v>191</v>
      </c>
      <c r="B742" s="11">
        <v>93254385.571428567</v>
      </c>
      <c r="C742" s="83">
        <f t="shared" si="34"/>
        <v>1.0630717119575136E-2</v>
      </c>
    </row>
    <row r="743" spans="1:3" ht="18.75" x14ac:dyDescent="0.25">
      <c r="A743" s="9" t="s">
        <v>192</v>
      </c>
      <c r="B743" s="11">
        <v>130786201.75881636</v>
      </c>
      <c r="C743" s="83">
        <f t="shared" si="34"/>
        <v>1.4909230332944629E-2</v>
      </c>
    </row>
    <row r="744" spans="1:3" ht="18.75" x14ac:dyDescent="0.25">
      <c r="A744" s="9" t="s">
        <v>193</v>
      </c>
      <c r="B744" s="11">
        <v>387533154.00306195</v>
      </c>
      <c r="C744" s="83">
        <f t="shared" si="34"/>
        <v>4.4177604189003586E-2</v>
      </c>
    </row>
    <row r="745" spans="1:3" ht="18.75" x14ac:dyDescent="0.25">
      <c r="A745" s="9" t="s">
        <v>194</v>
      </c>
      <c r="B745" s="11">
        <v>372366579.05953467</v>
      </c>
      <c r="C745" s="83">
        <f t="shared" si="34"/>
        <v>4.244866064485274E-2</v>
      </c>
    </row>
    <row r="746" spans="1:3" ht="18.75" x14ac:dyDescent="0.25">
      <c r="A746" s="9" t="s">
        <v>195</v>
      </c>
      <c r="B746" s="11">
        <v>1005624057.6356206</v>
      </c>
      <c r="C746" s="83">
        <f t="shared" si="34"/>
        <v>0.11463809256643667</v>
      </c>
    </row>
    <row r="747" spans="1:3" ht="18.75" x14ac:dyDescent="0.25">
      <c r="A747" s="9" t="s">
        <v>196</v>
      </c>
      <c r="B747" s="11">
        <v>717351472.62854338</v>
      </c>
      <c r="C747" s="83">
        <f t="shared" si="34"/>
        <v>8.1775892190974281E-2</v>
      </c>
    </row>
    <row r="748" spans="1:3" ht="18.75" x14ac:dyDescent="0.25">
      <c r="A748" s="9" t="s">
        <v>136</v>
      </c>
      <c r="B748" s="11">
        <v>2799020</v>
      </c>
      <c r="C748" s="83">
        <f t="shared" si="34"/>
        <v>3.1907979072192571E-4</v>
      </c>
    </row>
    <row r="749" spans="1:3" ht="18.75" x14ac:dyDescent="0.25">
      <c r="A749" s="9" t="s">
        <v>197</v>
      </c>
      <c r="B749" s="11">
        <v>24170499.315315317</v>
      </c>
      <c r="C749" s="83">
        <f t="shared" si="34"/>
        <v>2.7553636141132466E-3</v>
      </c>
    </row>
    <row r="750" spans="1:3" ht="18.75" x14ac:dyDescent="0.25">
      <c r="A750" s="9" t="s">
        <v>198</v>
      </c>
      <c r="B750" s="11">
        <v>27904750.47087777</v>
      </c>
      <c r="C750" s="83">
        <f t="shared" si="34"/>
        <v>3.1810569200631782E-3</v>
      </c>
    </row>
    <row r="751" spans="1:3" ht="18.75" x14ac:dyDescent="0.25">
      <c r="A751" s="9" t="s">
        <v>199</v>
      </c>
      <c r="B751" s="11">
        <v>89888141.826244354</v>
      </c>
      <c r="C751" s="83">
        <f t="shared" si="34"/>
        <v>1.0246975542261515E-2</v>
      </c>
    </row>
    <row r="752" spans="1:3" ht="18.75" x14ac:dyDescent="0.25">
      <c r="A752" s="9" t="s">
        <v>200</v>
      </c>
      <c r="B752" s="11">
        <v>7458725.333333333</v>
      </c>
      <c r="C752" s="83">
        <f t="shared" si="34"/>
        <v>8.5027206608467442E-4</v>
      </c>
    </row>
    <row r="753" spans="1:3" ht="18.75" x14ac:dyDescent="0.25">
      <c r="A753" s="9" t="s">
        <v>201</v>
      </c>
      <c r="B753" s="11">
        <v>39575633.711428575</v>
      </c>
      <c r="C753" s="83">
        <f t="shared" si="34"/>
        <v>4.5115022123208186E-3</v>
      </c>
    </row>
    <row r="754" spans="1:3" ht="18.75" x14ac:dyDescent="0.25">
      <c r="A754" s="9" t="s">
        <v>202</v>
      </c>
      <c r="B754" s="11">
        <v>325641727.41132027</v>
      </c>
      <c r="C754" s="83">
        <f>B754/$B$755</f>
        <v>3.7122169270934272E-2</v>
      </c>
    </row>
    <row r="755" spans="1:3" ht="18.75" x14ac:dyDescent="0.25">
      <c r="A755" s="9" t="s">
        <v>1</v>
      </c>
      <c r="B755" s="14">
        <f>SUM(B728:B754)</f>
        <v>8772163206.1596565</v>
      </c>
      <c r="C755" s="84">
        <f>SUM(C728:C754)</f>
        <v>0.99999999999999967</v>
      </c>
    </row>
    <row r="756" spans="1:3" x14ac:dyDescent="0.25">
      <c r="A756" s="8" t="s">
        <v>150</v>
      </c>
    </row>
    <row r="757" spans="1:3" x14ac:dyDescent="0.25">
      <c r="A757" s="7"/>
    </row>
    <row r="761" spans="1:3" ht="21.75" x14ac:dyDescent="0.25">
      <c r="A761" s="91" t="s">
        <v>102</v>
      </c>
      <c r="B761" s="91"/>
      <c r="C761" s="91"/>
    </row>
    <row r="762" spans="1:3" ht="21.75" x14ac:dyDescent="0.25">
      <c r="A762" s="98" t="s">
        <v>218</v>
      </c>
      <c r="B762" s="98"/>
      <c r="C762" s="98"/>
    </row>
    <row r="763" spans="1:3" ht="18.75" x14ac:dyDescent="0.25">
      <c r="A763" s="9" t="s">
        <v>70</v>
      </c>
      <c r="B763" s="9" t="s">
        <v>9</v>
      </c>
      <c r="C763" s="9" t="s">
        <v>0</v>
      </c>
    </row>
    <row r="764" spans="1:3" ht="18.75" x14ac:dyDescent="0.25">
      <c r="A764" s="9" t="s">
        <v>103</v>
      </c>
      <c r="B764" s="24">
        <v>335</v>
      </c>
      <c r="C764" s="83">
        <f>B764/$B$767</f>
        <v>0.51617873651771962</v>
      </c>
    </row>
    <row r="765" spans="1:3" ht="18.75" x14ac:dyDescent="0.25">
      <c r="A765" s="9" t="s">
        <v>104</v>
      </c>
      <c r="B765" s="24">
        <v>252</v>
      </c>
      <c r="C765" s="83">
        <f t="shared" ref="C765:C766" si="35">B765/$B$767</f>
        <v>0.38828967642526963</v>
      </c>
    </row>
    <row r="766" spans="1:3" ht="18.75" x14ac:dyDescent="0.25">
      <c r="A766" s="9" t="s">
        <v>105</v>
      </c>
      <c r="B766" s="24">
        <v>62</v>
      </c>
      <c r="C766" s="83">
        <f t="shared" si="35"/>
        <v>9.5531587057010786E-2</v>
      </c>
    </row>
    <row r="767" spans="1:3" ht="18.75" x14ac:dyDescent="0.25">
      <c r="A767" s="9" t="s">
        <v>1</v>
      </c>
      <c r="B767" s="25">
        <f>SUM(B764:B766)</f>
        <v>649</v>
      </c>
      <c r="C767" s="84">
        <f>SUM(C764:C766)</f>
        <v>1</v>
      </c>
    </row>
    <row r="768" spans="1:3" x14ac:dyDescent="0.25">
      <c r="A768" s="8" t="s">
        <v>150</v>
      </c>
    </row>
    <row r="772" spans="1:6" ht="21.75" x14ac:dyDescent="0.25">
      <c r="A772" s="91" t="s">
        <v>106</v>
      </c>
      <c r="B772" s="91"/>
      <c r="C772" s="91"/>
    </row>
    <row r="773" spans="1:6" ht="21.75" x14ac:dyDescent="0.25">
      <c r="A773" s="98" t="s">
        <v>219</v>
      </c>
      <c r="B773" s="98"/>
      <c r="C773" s="98"/>
    </row>
    <row r="774" spans="1:6" ht="18.75" x14ac:dyDescent="0.25">
      <c r="A774" s="9" t="s">
        <v>70</v>
      </c>
      <c r="B774" s="9" t="s">
        <v>18</v>
      </c>
      <c r="C774" s="9" t="s">
        <v>62</v>
      </c>
    </row>
    <row r="775" spans="1:6" ht="18.75" x14ac:dyDescent="0.25">
      <c r="A775" s="9" t="s">
        <v>104</v>
      </c>
      <c r="B775" s="24">
        <v>4704</v>
      </c>
      <c r="C775" s="83">
        <f>B775/$B$778</f>
        <v>0.68471615720524015</v>
      </c>
    </row>
    <row r="776" spans="1:6" ht="18.75" x14ac:dyDescent="0.25">
      <c r="A776" s="9" t="s">
        <v>103</v>
      </c>
      <c r="B776" s="24">
        <v>1422</v>
      </c>
      <c r="C776" s="83">
        <f t="shared" ref="C776:C777" si="36">B776/$B$778</f>
        <v>0.20698689956331878</v>
      </c>
    </row>
    <row r="777" spans="1:6" ht="18.75" x14ac:dyDescent="0.25">
      <c r="A777" s="9" t="s">
        <v>105</v>
      </c>
      <c r="B777" s="24">
        <v>744</v>
      </c>
      <c r="C777" s="83">
        <f t="shared" si="36"/>
        <v>0.10829694323144105</v>
      </c>
    </row>
    <row r="778" spans="1:6" ht="18.75" x14ac:dyDescent="0.25">
      <c r="A778" s="9" t="s">
        <v>1</v>
      </c>
      <c r="B778" s="14">
        <f>SUM(B775:B777)</f>
        <v>6870</v>
      </c>
      <c r="C778" s="84">
        <f>SUM(C775:C777)</f>
        <v>0.99999999999999989</v>
      </c>
    </row>
    <row r="779" spans="1:6" x14ac:dyDescent="0.25">
      <c r="A779" s="8" t="s">
        <v>150</v>
      </c>
    </row>
    <row r="783" spans="1:6" ht="21.75" x14ac:dyDescent="0.25">
      <c r="A783" s="91" t="s">
        <v>107</v>
      </c>
      <c r="B783" s="91"/>
      <c r="C783" s="91"/>
      <c r="D783" s="91"/>
      <c r="E783" s="91"/>
      <c r="F783" s="91"/>
    </row>
    <row r="784" spans="1:6" ht="21.75" x14ac:dyDescent="0.25">
      <c r="A784" s="96" t="s">
        <v>220</v>
      </c>
      <c r="B784" s="96"/>
      <c r="C784" s="96"/>
      <c r="D784" s="96"/>
      <c r="E784" s="96"/>
      <c r="F784" s="96"/>
    </row>
    <row r="785" spans="1:6" ht="18.75" x14ac:dyDescent="0.25">
      <c r="A785" s="92" t="s">
        <v>108</v>
      </c>
      <c r="B785" s="92" t="s">
        <v>109</v>
      </c>
      <c r="C785" s="92"/>
      <c r="D785" s="92" t="s">
        <v>110</v>
      </c>
      <c r="E785" s="92"/>
      <c r="F785" s="92" t="s">
        <v>238</v>
      </c>
    </row>
    <row r="786" spans="1:6" ht="18.75" x14ac:dyDescent="0.25">
      <c r="A786" s="92"/>
      <c r="B786" s="2" t="s">
        <v>111</v>
      </c>
      <c r="C786" s="2" t="s">
        <v>112</v>
      </c>
      <c r="D786" s="2" t="s">
        <v>111</v>
      </c>
      <c r="E786" s="2" t="s">
        <v>112</v>
      </c>
      <c r="F786" s="92"/>
    </row>
    <row r="787" spans="1:6" ht="18.75" x14ac:dyDescent="0.25">
      <c r="A787" s="2" t="s">
        <v>104</v>
      </c>
      <c r="B787" s="24">
        <v>15.2</v>
      </c>
      <c r="C787" s="24">
        <v>7.59</v>
      </c>
      <c r="D787" s="24">
        <v>4571.59</v>
      </c>
      <c r="E787" s="24">
        <v>109.61</v>
      </c>
      <c r="F787" s="24">
        <f>SUM(B787:E787)</f>
        <v>4703.99</v>
      </c>
    </row>
    <row r="788" spans="1:6" ht="18.75" x14ac:dyDescent="0.25">
      <c r="A788" s="2" t="s">
        <v>103</v>
      </c>
      <c r="B788" s="24">
        <v>68</v>
      </c>
      <c r="C788" s="24">
        <v>10</v>
      </c>
      <c r="D788" s="24">
        <v>1294.0899999999999</v>
      </c>
      <c r="E788" s="24">
        <v>49.92</v>
      </c>
      <c r="F788" s="24">
        <f t="shared" ref="F788:F789" si="37">SUM(B788:E788)</f>
        <v>1422.01</v>
      </c>
    </row>
    <row r="789" spans="1:6" ht="18.75" x14ac:dyDescent="0.25">
      <c r="A789" s="2" t="s">
        <v>105</v>
      </c>
      <c r="B789" s="24">
        <v>5.5</v>
      </c>
      <c r="C789" s="24">
        <v>2</v>
      </c>
      <c r="D789" s="24">
        <v>724.8</v>
      </c>
      <c r="E789" s="24">
        <v>11.71</v>
      </c>
      <c r="F789" s="24">
        <f t="shared" si="37"/>
        <v>744.01</v>
      </c>
    </row>
    <row r="790" spans="1:6" ht="18.75" x14ac:dyDescent="0.25">
      <c r="A790" s="9" t="s">
        <v>1</v>
      </c>
      <c r="B790" s="14">
        <f>SUM(B787:B789)</f>
        <v>88.7</v>
      </c>
      <c r="C790" s="14">
        <f>SUM(C787:C789)</f>
        <v>19.59</v>
      </c>
      <c r="D790" s="14">
        <f>SUM(D787:D789)</f>
        <v>6590.4800000000005</v>
      </c>
      <c r="E790" s="14">
        <f>SUM(E787:E789)</f>
        <v>171.24</v>
      </c>
      <c r="F790" s="14">
        <f>SUM(F787:F789)</f>
        <v>6870.01</v>
      </c>
    </row>
    <row r="791" spans="1:6" x14ac:dyDescent="0.25">
      <c r="A791" s="8" t="s">
        <v>150</v>
      </c>
    </row>
    <row r="792" spans="1:6" x14ac:dyDescent="0.25">
      <c r="A792" s="50" t="s">
        <v>20</v>
      </c>
    </row>
    <row r="795" spans="1:6" ht="21.75" x14ac:dyDescent="0.25">
      <c r="A795" s="91" t="s">
        <v>113</v>
      </c>
      <c r="B795" s="91"/>
      <c r="C795" s="91"/>
    </row>
    <row r="796" spans="1:6" ht="21.75" x14ac:dyDescent="0.25">
      <c r="A796" s="96" t="s">
        <v>221</v>
      </c>
      <c r="B796" s="96"/>
      <c r="C796" s="96"/>
    </row>
    <row r="797" spans="1:6" x14ac:dyDescent="0.25">
      <c r="A797" s="94" t="s">
        <v>151</v>
      </c>
      <c r="B797" s="94"/>
      <c r="C797" s="94"/>
    </row>
    <row r="798" spans="1:6" ht="18.75" x14ac:dyDescent="0.25">
      <c r="A798" s="9" t="s">
        <v>70</v>
      </c>
      <c r="B798" s="9" t="s">
        <v>23</v>
      </c>
      <c r="C798" s="9" t="s">
        <v>0</v>
      </c>
    </row>
    <row r="799" spans="1:6" ht="18.75" x14ac:dyDescent="0.25">
      <c r="A799" s="9" t="s">
        <v>104</v>
      </c>
      <c r="B799" s="24">
        <v>104353218.030183</v>
      </c>
      <c r="C799" s="83">
        <f>B799/$B$802</f>
        <v>0.62258552817060442</v>
      </c>
    </row>
    <row r="800" spans="1:6" ht="18.75" x14ac:dyDescent="0.25">
      <c r="A800" s="9" t="s">
        <v>103</v>
      </c>
      <c r="B800" s="24">
        <v>42927622.7017259</v>
      </c>
      <c r="C800" s="83">
        <f t="shared" ref="C800:C801" si="38">B800/$B$802</f>
        <v>0.25611205056591757</v>
      </c>
    </row>
    <row r="801" spans="1:3" ht="18.75" x14ac:dyDescent="0.25">
      <c r="A801" s="9" t="s">
        <v>105</v>
      </c>
      <c r="B801" s="24">
        <v>20331821.7994751</v>
      </c>
      <c r="C801" s="83">
        <f t="shared" si="38"/>
        <v>0.12130242126347789</v>
      </c>
    </row>
    <row r="802" spans="1:3" ht="18.75" x14ac:dyDescent="0.25">
      <c r="A802" s="9" t="s">
        <v>1</v>
      </c>
      <c r="B802" s="14">
        <f>SUM(B799:B801)</f>
        <v>167612662.53138402</v>
      </c>
      <c r="C802" s="84">
        <f>SUM(C799:C801)</f>
        <v>0.99999999999999989</v>
      </c>
    </row>
    <row r="803" spans="1:3" x14ac:dyDescent="0.25">
      <c r="A803" s="8" t="s">
        <v>150</v>
      </c>
    </row>
    <row r="804" spans="1:3" x14ac:dyDescent="0.25">
      <c r="A804" s="7"/>
    </row>
    <row r="808" spans="1:3" ht="21.75" x14ac:dyDescent="0.25">
      <c r="A808" s="91" t="s">
        <v>114</v>
      </c>
      <c r="B808" s="91"/>
      <c r="C808" s="91"/>
    </row>
    <row r="809" spans="1:3" ht="21.75" x14ac:dyDescent="0.25">
      <c r="A809" s="96" t="s">
        <v>231</v>
      </c>
      <c r="B809" s="96"/>
      <c r="C809" s="96"/>
    </row>
    <row r="810" spans="1:3" x14ac:dyDescent="0.25">
      <c r="A810" s="94" t="s">
        <v>151</v>
      </c>
      <c r="B810" s="94"/>
      <c r="C810" s="94"/>
    </row>
    <row r="811" spans="1:3" ht="18.75" x14ac:dyDescent="0.25">
      <c r="A811" s="9" t="s">
        <v>70</v>
      </c>
      <c r="B811" s="9" t="s">
        <v>243</v>
      </c>
      <c r="C811" s="9" t="s">
        <v>209</v>
      </c>
    </row>
    <row r="812" spans="1:3" ht="18.75" x14ac:dyDescent="0.25">
      <c r="A812" s="9" t="s">
        <v>104</v>
      </c>
      <c r="B812" s="24">
        <v>560817028.77192295</v>
      </c>
      <c r="C812" s="83">
        <f>B812/$B$815</f>
        <v>0.71472042763620691</v>
      </c>
    </row>
    <row r="813" spans="1:3" ht="18.75" x14ac:dyDescent="0.25">
      <c r="A813" s="9" t="s">
        <v>103</v>
      </c>
      <c r="B813" s="24">
        <v>162152336.20448801</v>
      </c>
      <c r="C813" s="83">
        <f t="shared" ref="C813:C814" si="39">B813/$B$815</f>
        <v>0.20665133390843252</v>
      </c>
    </row>
    <row r="814" spans="1:3" ht="18.75" x14ac:dyDescent="0.25">
      <c r="A814" s="9" t="s">
        <v>105</v>
      </c>
      <c r="B814" s="24">
        <v>61696928.425488502</v>
      </c>
      <c r="C814" s="83">
        <f t="shared" si="39"/>
        <v>7.8628238455360613E-2</v>
      </c>
    </row>
    <row r="815" spans="1:3" ht="18.75" x14ac:dyDescent="0.25">
      <c r="A815" s="9" t="s">
        <v>1</v>
      </c>
      <c r="B815" s="14">
        <f>SUM(B812:B814)</f>
        <v>784666293.40189946</v>
      </c>
      <c r="C815" s="84">
        <f>SUM(C812:C814)</f>
        <v>1</v>
      </c>
    </row>
    <row r="816" spans="1:3" x14ac:dyDescent="0.25">
      <c r="A816" s="8" t="s">
        <v>150</v>
      </c>
    </row>
    <row r="817" spans="1:3" x14ac:dyDescent="0.25">
      <c r="A817" s="1" t="s">
        <v>208</v>
      </c>
    </row>
    <row r="820" spans="1:3" ht="21.75" x14ac:dyDescent="0.25">
      <c r="A820" s="91" t="s">
        <v>115</v>
      </c>
      <c r="B820" s="91"/>
      <c r="C820" s="91"/>
    </row>
    <row r="821" spans="1:3" ht="21.75" x14ac:dyDescent="0.25">
      <c r="A821" s="98" t="s">
        <v>230</v>
      </c>
      <c r="B821" s="98"/>
      <c r="C821" s="98"/>
    </row>
    <row r="822" spans="1:3" x14ac:dyDescent="0.25">
      <c r="A822" s="94" t="s">
        <v>151</v>
      </c>
      <c r="B822" s="94"/>
      <c r="C822" s="94"/>
    </row>
    <row r="823" spans="1:3" ht="18.75" x14ac:dyDescent="0.25">
      <c r="A823" s="9" t="s">
        <v>70</v>
      </c>
      <c r="B823" s="9" t="s">
        <v>246</v>
      </c>
      <c r="C823" s="9" t="s">
        <v>0</v>
      </c>
    </row>
    <row r="824" spans="1:3" ht="18.75" x14ac:dyDescent="0.25">
      <c r="A824" s="9" t="s">
        <v>104</v>
      </c>
      <c r="B824" s="24">
        <v>187564879.460354</v>
      </c>
      <c r="C824" s="83">
        <f>B824/$B$827</f>
        <v>0.75076196071555157</v>
      </c>
    </row>
    <row r="825" spans="1:3" ht="18.75" x14ac:dyDescent="0.25">
      <c r="A825" s="9" t="s">
        <v>103</v>
      </c>
      <c r="B825" s="24">
        <v>41915887.569074303</v>
      </c>
      <c r="C825" s="83">
        <f t="shared" ref="C825:C826" si="40">B825/$B$827</f>
        <v>0.16777583323184167</v>
      </c>
    </row>
    <row r="826" spans="1:3" ht="18.75" x14ac:dyDescent="0.25">
      <c r="A826" s="9" t="s">
        <v>105</v>
      </c>
      <c r="B826" s="24">
        <v>20351921.991717398</v>
      </c>
      <c r="C826" s="83">
        <f t="shared" si="40"/>
        <v>8.1462206052606762E-2</v>
      </c>
    </row>
    <row r="827" spans="1:3" ht="18.75" x14ac:dyDescent="0.25">
      <c r="A827" s="9" t="s">
        <v>1</v>
      </c>
      <c r="B827" s="14">
        <f>SUM(B824:B826)</f>
        <v>249832689.0211457</v>
      </c>
      <c r="C827" s="84">
        <f>SUM(C824:C826)</f>
        <v>1</v>
      </c>
    </row>
    <row r="828" spans="1:3" x14ac:dyDescent="0.25">
      <c r="A828" s="8" t="s">
        <v>150</v>
      </c>
    </row>
    <row r="829" spans="1:3" x14ac:dyDescent="0.25">
      <c r="A829" s="7"/>
    </row>
    <row r="833" spans="1:3" ht="21.75" x14ac:dyDescent="0.25">
      <c r="A833" s="91" t="s">
        <v>116</v>
      </c>
      <c r="B833" s="91"/>
      <c r="C833" s="91"/>
    </row>
    <row r="834" spans="1:3" ht="21.75" x14ac:dyDescent="0.25">
      <c r="A834" s="96" t="s">
        <v>229</v>
      </c>
      <c r="B834" s="96"/>
      <c r="C834" s="96"/>
    </row>
    <row r="835" spans="1:3" x14ac:dyDescent="0.25">
      <c r="A835" s="94" t="s">
        <v>151</v>
      </c>
      <c r="B835" s="94"/>
      <c r="C835" s="94"/>
    </row>
    <row r="836" spans="1:3" ht="18.75" x14ac:dyDescent="0.25">
      <c r="A836" s="9" t="s">
        <v>70</v>
      </c>
      <c r="B836" s="9" t="s">
        <v>29</v>
      </c>
      <c r="C836" s="9" t="s">
        <v>62</v>
      </c>
    </row>
    <row r="837" spans="1:3" ht="18.75" x14ac:dyDescent="0.25">
      <c r="A837" s="9" t="s">
        <v>104</v>
      </c>
      <c r="B837" s="69">
        <v>373252149.31156909</v>
      </c>
      <c r="C837" s="83">
        <f>B837/$B$840</f>
        <v>0.69788462477732949</v>
      </c>
    </row>
    <row r="838" spans="1:3" ht="18.75" x14ac:dyDescent="0.25">
      <c r="A838" s="9" t="s">
        <v>103</v>
      </c>
      <c r="B838" s="69">
        <v>120236448.63541377</v>
      </c>
      <c r="C838" s="83">
        <f t="shared" ref="C838:C839" si="41">B838/$B$840</f>
        <v>0.22481094615329392</v>
      </c>
    </row>
    <row r="839" spans="1:3" ht="18.75" x14ac:dyDescent="0.25">
      <c r="A839" s="9" t="s">
        <v>105</v>
      </c>
      <c r="B839" s="69">
        <v>41345006.433771044</v>
      </c>
      <c r="C839" s="83">
        <f t="shared" si="41"/>
        <v>7.7304429069376651E-2</v>
      </c>
    </row>
    <row r="840" spans="1:3" ht="18.75" x14ac:dyDescent="0.25">
      <c r="A840" s="9" t="s">
        <v>1</v>
      </c>
      <c r="B840" s="14">
        <f>SUM(B837:B839)</f>
        <v>534833604.38075387</v>
      </c>
      <c r="C840" s="84">
        <f>SUM(C837:C839)</f>
        <v>1</v>
      </c>
    </row>
    <row r="841" spans="1:3" x14ac:dyDescent="0.25">
      <c r="A841" s="8" t="s">
        <v>150</v>
      </c>
    </row>
    <row r="842" spans="1:3" ht="18" x14ac:dyDescent="0.25">
      <c r="A842" s="36"/>
    </row>
    <row r="845" spans="1:3" ht="21.75" x14ac:dyDescent="0.25">
      <c r="A845" s="91" t="s">
        <v>117</v>
      </c>
      <c r="B845" s="91"/>
      <c r="C845" s="91"/>
    </row>
    <row r="846" spans="1:3" ht="21.75" x14ac:dyDescent="0.25">
      <c r="A846" s="97" t="s">
        <v>228</v>
      </c>
      <c r="B846" s="97"/>
      <c r="C846" s="97"/>
    </row>
    <row r="847" spans="1:3" ht="18.75" x14ac:dyDescent="0.25">
      <c r="A847" s="9" t="s">
        <v>70</v>
      </c>
      <c r="B847" s="16" t="s">
        <v>118</v>
      </c>
      <c r="C847" s="16" t="s">
        <v>62</v>
      </c>
    </row>
    <row r="848" spans="1:3" ht="18.75" x14ac:dyDescent="0.25">
      <c r="A848" s="9" t="s">
        <v>119</v>
      </c>
      <c r="B848" s="13">
        <v>146</v>
      </c>
      <c r="C848" s="83">
        <f>B848/$B$851</f>
        <v>0.57936507936507942</v>
      </c>
    </row>
    <row r="849" spans="1:4" ht="18.75" x14ac:dyDescent="0.25">
      <c r="A849" s="9" t="s">
        <v>120</v>
      </c>
      <c r="B849" s="13">
        <v>101</v>
      </c>
      <c r="C849" s="83">
        <f t="shared" ref="C849:C850" si="42">B849/$B$851</f>
        <v>0.40079365079365081</v>
      </c>
    </row>
    <row r="850" spans="1:4" ht="18.75" x14ac:dyDescent="0.25">
      <c r="A850" s="9" t="s">
        <v>210</v>
      </c>
      <c r="B850" s="13">
        <v>5</v>
      </c>
      <c r="C850" s="83">
        <f t="shared" si="42"/>
        <v>1.984126984126984E-2</v>
      </c>
    </row>
    <row r="851" spans="1:4" ht="18.75" x14ac:dyDescent="0.25">
      <c r="A851" s="9" t="s">
        <v>1</v>
      </c>
      <c r="B851" s="9">
        <f>SUM(B848:B850)</f>
        <v>252</v>
      </c>
      <c r="C851" s="84">
        <f>SUM(C848:C850)</f>
        <v>1</v>
      </c>
    </row>
    <row r="852" spans="1:4" x14ac:dyDescent="0.25">
      <c r="A852" s="8" t="s">
        <v>150</v>
      </c>
    </row>
    <row r="856" spans="1:4" ht="21.75" x14ac:dyDescent="0.25">
      <c r="A856" s="87" t="s">
        <v>122</v>
      </c>
      <c r="B856" s="87"/>
      <c r="C856" s="87"/>
      <c r="D856" s="87"/>
    </row>
    <row r="857" spans="1:4" ht="21.75" x14ac:dyDescent="0.25">
      <c r="A857" s="99" t="s">
        <v>222</v>
      </c>
      <c r="B857" s="99"/>
      <c r="C857" s="99"/>
      <c r="D857" s="99"/>
    </row>
    <row r="858" spans="1:4" ht="37.5" x14ac:dyDescent="0.25">
      <c r="A858" s="9" t="s">
        <v>70</v>
      </c>
      <c r="B858" s="16" t="s">
        <v>18</v>
      </c>
      <c r="C858" s="16" t="s">
        <v>124</v>
      </c>
      <c r="D858" s="16" t="s">
        <v>123</v>
      </c>
    </row>
    <row r="859" spans="1:4" ht="18.75" x14ac:dyDescent="0.25">
      <c r="A859" s="9" t="s">
        <v>138</v>
      </c>
      <c r="B859" s="37">
        <v>66</v>
      </c>
      <c r="C859" s="38">
        <v>5</v>
      </c>
      <c r="D859" s="70">
        <f>B859/C859</f>
        <v>13.2</v>
      </c>
    </row>
    <row r="860" spans="1:4" ht="18.75" x14ac:dyDescent="0.25">
      <c r="A860" s="9" t="s">
        <v>120</v>
      </c>
      <c r="B860" s="37">
        <v>642</v>
      </c>
      <c r="C860" s="38">
        <v>101</v>
      </c>
      <c r="D860" s="70">
        <f t="shared" ref="D860:D862" si="43">B860/C860</f>
        <v>6.3564356435643568</v>
      </c>
    </row>
    <row r="861" spans="1:4" ht="18.75" x14ac:dyDescent="0.25">
      <c r="A861" s="9" t="s">
        <v>137</v>
      </c>
      <c r="B861" s="37">
        <v>605</v>
      </c>
      <c r="C861" s="38">
        <v>146</v>
      </c>
      <c r="D861" s="70">
        <f t="shared" si="43"/>
        <v>4.1438356164383565</v>
      </c>
    </row>
    <row r="862" spans="1:4" ht="18.75" x14ac:dyDescent="0.25">
      <c r="A862" s="9" t="s">
        <v>1</v>
      </c>
      <c r="B862" s="9">
        <f>SUM(B859:B861)</f>
        <v>1313</v>
      </c>
      <c r="C862" s="9">
        <f>SUM(C859:C861)</f>
        <v>252</v>
      </c>
      <c r="D862" s="67">
        <f t="shared" si="43"/>
        <v>5.2103174603174605</v>
      </c>
    </row>
    <row r="863" spans="1:4" x14ac:dyDescent="0.25">
      <c r="A863" s="8" t="s">
        <v>150</v>
      </c>
    </row>
    <row r="867" spans="1:5" ht="21.75" x14ac:dyDescent="0.25">
      <c r="A867" s="87" t="s">
        <v>125</v>
      </c>
      <c r="B867" s="87"/>
      <c r="C867" s="87"/>
      <c r="D867" s="87"/>
      <c r="E867" s="87"/>
    </row>
    <row r="868" spans="1:5" ht="21.75" x14ac:dyDescent="0.25">
      <c r="A868" s="96" t="s">
        <v>223</v>
      </c>
      <c r="B868" s="96"/>
      <c r="C868" s="96"/>
      <c r="D868" s="96"/>
      <c r="E868" s="96"/>
    </row>
    <row r="869" spans="1:5" ht="18.75" x14ac:dyDescent="0.25">
      <c r="A869" s="9" t="s">
        <v>70</v>
      </c>
      <c r="B869" s="2" t="s">
        <v>211</v>
      </c>
      <c r="C869" s="2" t="s">
        <v>212</v>
      </c>
      <c r="D869" s="2" t="s">
        <v>213</v>
      </c>
      <c r="E869" s="2" t="s">
        <v>24</v>
      </c>
    </row>
    <row r="870" spans="1:5" ht="18.75" x14ac:dyDescent="0.25">
      <c r="A870" s="88" t="s">
        <v>137</v>
      </c>
      <c r="B870" s="2" t="s">
        <v>214</v>
      </c>
      <c r="C870" s="34">
        <v>35.128297638660079</v>
      </c>
      <c r="D870" s="34">
        <v>121.29430807248757</v>
      </c>
      <c r="E870" s="34">
        <f>SUM(C870:D870)</f>
        <v>156.42260571114764</v>
      </c>
    </row>
    <row r="871" spans="1:5" ht="18.75" x14ac:dyDescent="0.25">
      <c r="A871" s="88"/>
      <c r="B871" s="2" t="s">
        <v>84</v>
      </c>
      <c r="C871" s="34">
        <v>420.50303953871457</v>
      </c>
      <c r="D871" s="34">
        <v>28.074354750137321</v>
      </c>
      <c r="E871" s="34">
        <f t="shared" ref="E871" si="44">SUM(C871:D871)</f>
        <v>448.57739428885191</v>
      </c>
    </row>
    <row r="872" spans="1:5" ht="18.75" x14ac:dyDescent="0.25">
      <c r="A872" s="88"/>
      <c r="B872" s="2" t="s">
        <v>1</v>
      </c>
      <c r="C872" s="71">
        <f>SUM(C870:C871)</f>
        <v>455.63133717737463</v>
      </c>
      <c r="D872" s="71">
        <f>SUM(D870:D871)</f>
        <v>149.36866282262488</v>
      </c>
      <c r="E872" s="71">
        <f>SUM(C872:D872)</f>
        <v>604.99999999999955</v>
      </c>
    </row>
    <row r="873" spans="1:5" ht="18.75" x14ac:dyDescent="0.25">
      <c r="A873" s="88" t="s">
        <v>138</v>
      </c>
      <c r="B873" s="2" t="s">
        <v>214</v>
      </c>
      <c r="C873" s="34">
        <v>3</v>
      </c>
      <c r="D873" s="34">
        <v>15</v>
      </c>
      <c r="E873" s="34">
        <f t="shared" ref="E873:E874" si="45">SUM(C873:D873)</f>
        <v>18</v>
      </c>
    </row>
    <row r="874" spans="1:5" ht="18.75" x14ac:dyDescent="0.25">
      <c r="A874" s="88"/>
      <c r="B874" s="2" t="s">
        <v>84</v>
      </c>
      <c r="C874" s="34">
        <v>36</v>
      </c>
      <c r="D874" s="34">
        <v>12</v>
      </c>
      <c r="E874" s="34">
        <f t="shared" si="45"/>
        <v>48</v>
      </c>
    </row>
    <row r="875" spans="1:5" ht="18.75" x14ac:dyDescent="0.25">
      <c r="A875" s="88"/>
      <c r="B875" s="2" t="s">
        <v>1</v>
      </c>
      <c r="C875" s="72">
        <f>SUM(C873:C874)</f>
        <v>39</v>
      </c>
      <c r="D875" s="72">
        <f>SUM(D873:D874)</f>
        <v>27</v>
      </c>
      <c r="E875" s="72">
        <f>SUM(C875:D875)</f>
        <v>66</v>
      </c>
    </row>
    <row r="876" spans="1:5" ht="18.75" x14ac:dyDescent="0.25">
      <c r="A876" s="88" t="s">
        <v>139</v>
      </c>
      <c r="B876" s="2" t="s">
        <v>214</v>
      </c>
      <c r="C876" s="34">
        <v>25.425742574257399</v>
      </c>
      <c r="D876" s="34">
        <v>38.138613861386162</v>
      </c>
      <c r="E876" s="34">
        <f t="shared" ref="E876:E877" si="46">SUM(C876:D876)</f>
        <v>63.56435643564356</v>
      </c>
    </row>
    <row r="877" spans="1:5" ht="18.75" x14ac:dyDescent="0.25">
      <c r="A877" s="88"/>
      <c r="B877" s="2" t="s">
        <v>84</v>
      </c>
      <c r="C877" s="34">
        <v>476.73267326732702</v>
      </c>
      <c r="D877" s="34">
        <v>101.70297029702965</v>
      </c>
      <c r="E877" s="34">
        <f t="shared" si="46"/>
        <v>578.43564356435672</v>
      </c>
    </row>
    <row r="878" spans="1:5" ht="18.75" x14ac:dyDescent="0.25">
      <c r="A878" s="88"/>
      <c r="B878" s="9" t="s">
        <v>1</v>
      </c>
      <c r="C878" s="71">
        <f>SUM(C876:C877)</f>
        <v>502.15841584158443</v>
      </c>
      <c r="D878" s="71">
        <f>SUM(D876:D877)</f>
        <v>139.8415841584158</v>
      </c>
      <c r="E878" s="71">
        <f>SUM(C878:D878)</f>
        <v>642.00000000000023</v>
      </c>
    </row>
    <row r="879" spans="1:5" ht="18.75" x14ac:dyDescent="0.25">
      <c r="A879" s="88" t="s">
        <v>1</v>
      </c>
      <c r="B879" s="88"/>
      <c r="C879" s="73">
        <f>C872+C875+C878</f>
        <v>996.78975301895912</v>
      </c>
      <c r="D879" s="73">
        <f>D875+D872+D878</f>
        <v>316.21024698104065</v>
      </c>
      <c r="E879" s="35">
        <f>E878+E875+E872</f>
        <v>1312.9999999999998</v>
      </c>
    </row>
    <row r="880" spans="1:5" x14ac:dyDescent="0.25">
      <c r="A880" s="8" t="s">
        <v>150</v>
      </c>
      <c r="B880" s="8"/>
    </row>
    <row r="881" spans="1:3" x14ac:dyDescent="0.25">
      <c r="A881" s="8"/>
      <c r="B881" s="8"/>
    </row>
    <row r="882" spans="1:3" ht="14.25" customHeight="1" x14ac:dyDescent="0.25">
      <c r="A882" s="8"/>
    </row>
    <row r="884" spans="1:3" ht="21.75" x14ac:dyDescent="0.25">
      <c r="A884" s="96" t="s">
        <v>126</v>
      </c>
      <c r="B884" s="96"/>
      <c r="C884" s="96"/>
    </row>
    <row r="885" spans="1:3" ht="21.75" x14ac:dyDescent="0.25">
      <c r="A885" s="96" t="s">
        <v>224</v>
      </c>
      <c r="B885" s="96"/>
      <c r="C885" s="96"/>
    </row>
    <row r="886" spans="1:3" ht="19.5" customHeight="1" x14ac:dyDescent="0.25">
      <c r="A886" s="94" t="s">
        <v>151</v>
      </c>
      <c r="B886" s="94"/>
      <c r="C886" s="94"/>
    </row>
    <row r="887" spans="1:3" ht="18.75" x14ac:dyDescent="0.25">
      <c r="A887" s="9" t="s">
        <v>70</v>
      </c>
      <c r="B887" s="16" t="s">
        <v>23</v>
      </c>
      <c r="C887" s="21" t="s">
        <v>0</v>
      </c>
    </row>
    <row r="888" spans="1:3" ht="18.75" x14ac:dyDescent="0.25">
      <c r="A888" s="9" t="s">
        <v>119</v>
      </c>
      <c r="B888" s="34">
        <v>102249570.13021503</v>
      </c>
      <c r="C888" s="83">
        <f>B888/$B$891</f>
        <v>0.72629199590158222</v>
      </c>
    </row>
    <row r="889" spans="1:3" ht="18.75" x14ac:dyDescent="0.25">
      <c r="A889" s="9" t="s">
        <v>120</v>
      </c>
      <c r="B889" s="34">
        <v>31112826.475247525</v>
      </c>
      <c r="C889" s="83">
        <f t="shared" ref="C889:C890" si="47">B889/$B$891</f>
        <v>0.22099845319711167</v>
      </c>
    </row>
    <row r="890" spans="1:3" ht="18.75" x14ac:dyDescent="0.25">
      <c r="A890" s="9" t="s">
        <v>121</v>
      </c>
      <c r="B890" s="34">
        <v>7420609</v>
      </c>
      <c r="C890" s="83">
        <f t="shared" si="47"/>
        <v>5.2709550901306169E-2</v>
      </c>
    </row>
    <row r="891" spans="1:3" ht="18.75" x14ac:dyDescent="0.25">
      <c r="A891" s="9" t="s">
        <v>1</v>
      </c>
      <c r="B891" s="25">
        <f>SUM(B888:B890)</f>
        <v>140783005.60546255</v>
      </c>
      <c r="C891" s="84">
        <f>SUM(C888:C890)</f>
        <v>1</v>
      </c>
    </row>
    <row r="892" spans="1:3" x14ac:dyDescent="0.25">
      <c r="A892" s="8" t="s">
        <v>150</v>
      </c>
    </row>
    <row r="896" spans="1:3" ht="21.75" x14ac:dyDescent="0.25">
      <c r="A896" s="96" t="s">
        <v>127</v>
      </c>
      <c r="B896" s="96"/>
      <c r="C896" s="96"/>
    </row>
    <row r="897" spans="1:3" ht="21.75" x14ac:dyDescent="0.25">
      <c r="A897" s="96" t="s">
        <v>227</v>
      </c>
      <c r="B897" s="96"/>
      <c r="C897" s="96"/>
    </row>
    <row r="898" spans="1:3" x14ac:dyDescent="0.25">
      <c r="A898" s="94" t="s">
        <v>151</v>
      </c>
      <c r="B898" s="94"/>
      <c r="C898" s="94"/>
    </row>
    <row r="899" spans="1:3" ht="18.75" x14ac:dyDescent="0.25">
      <c r="A899" s="9" t="s">
        <v>70</v>
      </c>
      <c r="B899" s="9" t="s">
        <v>243</v>
      </c>
      <c r="C899" s="9" t="s">
        <v>0</v>
      </c>
    </row>
    <row r="900" spans="1:3" ht="18.75" x14ac:dyDescent="0.25">
      <c r="A900" s="9" t="s">
        <v>119</v>
      </c>
      <c r="B900" s="34">
        <v>1144124090.5303969</v>
      </c>
      <c r="C900" s="83">
        <f>B900/$B$903</f>
        <v>0.8194039453848877</v>
      </c>
    </row>
    <row r="901" spans="1:3" ht="18.75" x14ac:dyDescent="0.25">
      <c r="A901" s="9" t="s">
        <v>120</v>
      </c>
      <c r="B901" s="34">
        <v>175775633.58415845</v>
      </c>
      <c r="C901" s="83">
        <f t="shared" ref="C901:C902" si="48">B901/$B$903</f>
        <v>0.12588778512181953</v>
      </c>
    </row>
    <row r="902" spans="1:3" ht="18.75" x14ac:dyDescent="0.25">
      <c r="A902" s="9" t="s">
        <v>121</v>
      </c>
      <c r="B902" s="34">
        <v>76388513.176006824</v>
      </c>
      <c r="C902" s="83">
        <f t="shared" si="48"/>
        <v>5.4708269493292785E-2</v>
      </c>
    </row>
    <row r="903" spans="1:3" ht="18.75" x14ac:dyDescent="0.25">
      <c r="A903" s="9" t="s">
        <v>1</v>
      </c>
      <c r="B903" s="25">
        <f>SUM(B900:B902)</f>
        <v>1396288237.2905622</v>
      </c>
      <c r="C903" s="84">
        <f>SUM(C900:C902)</f>
        <v>1</v>
      </c>
    </row>
    <row r="904" spans="1:3" x14ac:dyDescent="0.25">
      <c r="A904" s="8" t="s">
        <v>150</v>
      </c>
    </row>
    <row r="908" spans="1:3" ht="21.75" x14ac:dyDescent="0.25">
      <c r="A908" s="87" t="s">
        <v>128</v>
      </c>
      <c r="B908" s="87"/>
      <c r="C908" s="87"/>
    </row>
    <row r="909" spans="1:3" ht="21.75" x14ac:dyDescent="0.25">
      <c r="A909" s="96" t="s">
        <v>226</v>
      </c>
      <c r="B909" s="96"/>
      <c r="C909" s="96"/>
    </row>
    <row r="910" spans="1:3" x14ac:dyDescent="0.25">
      <c r="A910" s="94" t="s">
        <v>151</v>
      </c>
      <c r="B910" s="94"/>
      <c r="C910" s="94"/>
    </row>
    <row r="911" spans="1:3" ht="18.75" x14ac:dyDescent="0.25">
      <c r="A911" s="9" t="s">
        <v>70</v>
      </c>
      <c r="B911" s="16" t="s">
        <v>129</v>
      </c>
      <c r="C911" s="16" t="s">
        <v>0</v>
      </c>
    </row>
    <row r="912" spans="1:3" ht="18.75" x14ac:dyDescent="0.25">
      <c r="A912" s="9" t="s">
        <v>119</v>
      </c>
      <c r="B912" s="34">
        <v>147499779.70662594</v>
      </c>
      <c r="C912" s="83">
        <f>B912/$B$915</f>
        <v>0.71393208137893971</v>
      </c>
    </row>
    <row r="913" spans="1:3" ht="18.75" x14ac:dyDescent="0.25">
      <c r="A913" s="9" t="s">
        <v>120</v>
      </c>
      <c r="B913" s="34">
        <v>52299881.643564366</v>
      </c>
      <c r="C913" s="83">
        <f t="shared" ref="C913:C914" si="49">B913/$B$915</f>
        <v>0.25314318049781331</v>
      </c>
    </row>
    <row r="914" spans="1:3" ht="18.75" x14ac:dyDescent="0.25">
      <c r="A914" s="9" t="s">
        <v>121</v>
      </c>
      <c r="B914" s="34">
        <v>6802316</v>
      </c>
      <c r="C914" s="83">
        <f t="shared" si="49"/>
        <v>3.292473812324688E-2</v>
      </c>
    </row>
    <row r="915" spans="1:3" ht="18.75" x14ac:dyDescent="0.25">
      <c r="A915" s="9" t="s">
        <v>1</v>
      </c>
      <c r="B915" s="25">
        <f>SUM(B912:B914)</f>
        <v>206601977.35019031</v>
      </c>
      <c r="C915" s="84">
        <f>SUM(C912:C914)</f>
        <v>1</v>
      </c>
    </row>
    <row r="916" spans="1:3" x14ac:dyDescent="0.25">
      <c r="A916" s="8" t="s">
        <v>150</v>
      </c>
    </row>
    <row r="920" spans="1:3" ht="21.75" x14ac:dyDescent="0.25">
      <c r="A920" s="87" t="s">
        <v>130</v>
      </c>
      <c r="B920" s="87"/>
      <c r="C920" s="87"/>
    </row>
    <row r="921" spans="1:3" ht="21.75" x14ac:dyDescent="0.25">
      <c r="A921" s="96" t="s">
        <v>225</v>
      </c>
      <c r="B921" s="96"/>
      <c r="C921" s="96"/>
    </row>
    <row r="922" spans="1:3" ht="17.25" customHeight="1" x14ac:dyDescent="0.25">
      <c r="A922" s="94" t="s">
        <v>151</v>
      </c>
      <c r="B922" s="94"/>
      <c r="C922" s="94"/>
    </row>
    <row r="923" spans="1:3" ht="18.75" x14ac:dyDescent="0.25">
      <c r="A923" s="9" t="s">
        <v>70</v>
      </c>
      <c r="B923" s="9" t="s">
        <v>29</v>
      </c>
      <c r="C923" s="9" t="s">
        <v>0</v>
      </c>
    </row>
    <row r="924" spans="1:3" ht="18.75" x14ac:dyDescent="0.25">
      <c r="A924" s="9" t="s">
        <v>119</v>
      </c>
      <c r="B924" s="34">
        <v>996624310.82377124</v>
      </c>
      <c r="C924" s="83">
        <f>B924/$B$927</f>
        <v>0.83772028339112092</v>
      </c>
    </row>
    <row r="925" spans="1:3" ht="18.75" x14ac:dyDescent="0.25">
      <c r="A925" s="9" t="s">
        <v>120</v>
      </c>
      <c r="B925" s="34">
        <v>123475751.94059408</v>
      </c>
      <c r="C925" s="83">
        <f t="shared" ref="C925:C926" si="50">B925/$B$927</f>
        <v>0.10378849962239858</v>
      </c>
    </row>
    <row r="926" spans="1:3" ht="18.75" x14ac:dyDescent="0.25">
      <c r="A926" s="9" t="s">
        <v>121</v>
      </c>
      <c r="B926" s="34">
        <v>69586197.176006824</v>
      </c>
      <c r="C926" s="83">
        <f t="shared" si="50"/>
        <v>5.8491216986480569E-2</v>
      </c>
    </row>
    <row r="927" spans="1:3" ht="18.75" x14ac:dyDescent="0.25">
      <c r="A927" s="9" t="s">
        <v>1</v>
      </c>
      <c r="B927" s="25">
        <f>SUM(B924:B926)</f>
        <v>1189686259.940372</v>
      </c>
      <c r="C927" s="84">
        <f>SUM(C924:C926)</f>
        <v>1</v>
      </c>
    </row>
    <row r="928" spans="1:3" x14ac:dyDescent="0.25">
      <c r="A928" s="8" t="s">
        <v>150</v>
      </c>
    </row>
  </sheetData>
  <sheetProtection algorithmName="SHA-512" hashValue="rkAiFbw0htuzAre7Wj0+SiTH6Osfj14ngShvY2M24xva1APJG2uTCVuJbY8ZFg7meNydEJtKpWG3sFH8jjVYEQ==" saltValue="fmFk/fJgqonYxRun3j8WMQ==" spinCount="100000" sheet="1" objects="1" scenarios="1"/>
  <mergeCells count="171">
    <mergeCell ref="D19:D20"/>
    <mergeCell ref="A67:D67"/>
    <mergeCell ref="A68:D68"/>
    <mergeCell ref="A87:A88"/>
    <mergeCell ref="A279:C279"/>
    <mergeCell ref="A215:C215"/>
    <mergeCell ref="A248:C248"/>
    <mergeCell ref="A332:C332"/>
    <mergeCell ref="A18:D18"/>
    <mergeCell ref="A86:D86"/>
    <mergeCell ref="A103:D103"/>
    <mergeCell ref="A180:C180"/>
    <mergeCell ref="A181:C181"/>
    <mergeCell ref="A182:C182"/>
    <mergeCell ref="B87:C87"/>
    <mergeCell ref="D87:D88"/>
    <mergeCell ref="A84:D84"/>
    <mergeCell ref="A85:D85"/>
    <mergeCell ref="A50:D50"/>
    <mergeCell ref="A51:D51"/>
    <mergeCell ref="A70:A71"/>
    <mergeCell ref="A150:D150"/>
    <mergeCell ref="A149:D149"/>
    <mergeCell ref="B70:C70"/>
    <mergeCell ref="A17:D17"/>
    <mergeCell ref="A6:G6"/>
    <mergeCell ref="A7:G7"/>
    <mergeCell ref="A401:A402"/>
    <mergeCell ref="B401:C401"/>
    <mergeCell ref="D401:E401"/>
    <mergeCell ref="F401:F402"/>
    <mergeCell ref="A399:F399"/>
    <mergeCell ref="A400:F400"/>
    <mergeCell ref="A35:A36"/>
    <mergeCell ref="A19:A20"/>
    <mergeCell ref="D35:D36"/>
    <mergeCell ref="B35:C35"/>
    <mergeCell ref="A33:D33"/>
    <mergeCell ref="A34:D34"/>
    <mergeCell ref="A53:A54"/>
    <mergeCell ref="B53:C53"/>
    <mergeCell ref="D53:D54"/>
    <mergeCell ref="B19:C19"/>
    <mergeCell ref="A281:C281"/>
    <mergeCell ref="A8:G8"/>
    <mergeCell ref="A9:G9"/>
    <mergeCell ref="A52:D52"/>
    <mergeCell ref="A69:D69"/>
    <mergeCell ref="A102:D102"/>
    <mergeCell ref="A367:C367"/>
    <mergeCell ref="A377:C377"/>
    <mergeCell ref="A378:C378"/>
    <mergeCell ref="A388:C388"/>
    <mergeCell ref="A344:C344"/>
    <mergeCell ref="A345:C345"/>
    <mergeCell ref="A355:C355"/>
    <mergeCell ref="A356:C356"/>
    <mergeCell ref="A366:C366"/>
    <mergeCell ref="A333:C333"/>
    <mergeCell ref="A280:C280"/>
    <mergeCell ref="A312:C312"/>
    <mergeCell ref="A313:C313"/>
    <mergeCell ref="A323:D323"/>
    <mergeCell ref="A322:D322"/>
    <mergeCell ref="A213:C213"/>
    <mergeCell ref="A214:C214"/>
    <mergeCell ref="A246:C246"/>
    <mergeCell ref="A247:C247"/>
    <mergeCell ref="A519:C519"/>
    <mergeCell ref="A531:C531"/>
    <mergeCell ref="A532:C532"/>
    <mergeCell ref="A543:C543"/>
    <mergeCell ref="A544:C544"/>
    <mergeCell ref="A493:C493"/>
    <mergeCell ref="A494:C494"/>
    <mergeCell ref="A506:C506"/>
    <mergeCell ref="A507:C507"/>
    <mergeCell ref="A518:C518"/>
    <mergeCell ref="A495:C495"/>
    <mergeCell ref="A508:C508"/>
    <mergeCell ref="A520:C520"/>
    <mergeCell ref="A533:C533"/>
    <mergeCell ref="A472:C472"/>
    <mergeCell ref="A434:C434"/>
    <mergeCell ref="A435:C435"/>
    <mergeCell ref="A447:C447"/>
    <mergeCell ref="A448:C448"/>
    <mergeCell ref="A460:C460"/>
    <mergeCell ref="A389:C389"/>
    <mergeCell ref="A424:C424"/>
    <mergeCell ref="A436:C436"/>
    <mergeCell ref="A449:C449"/>
    <mergeCell ref="A410:C410"/>
    <mergeCell ref="A411:C411"/>
    <mergeCell ref="A422:C422"/>
    <mergeCell ref="A423:C423"/>
    <mergeCell ref="A920:C920"/>
    <mergeCell ref="A921:C921"/>
    <mergeCell ref="A884:C884"/>
    <mergeCell ref="A885:C885"/>
    <mergeCell ref="A896:C896"/>
    <mergeCell ref="A897:C897"/>
    <mergeCell ref="A908:C908"/>
    <mergeCell ref="A856:D856"/>
    <mergeCell ref="A857:D857"/>
    <mergeCell ref="A870:A872"/>
    <mergeCell ref="A873:A875"/>
    <mergeCell ref="A876:A878"/>
    <mergeCell ref="A867:E867"/>
    <mergeCell ref="A868:E868"/>
    <mergeCell ref="A821:C821"/>
    <mergeCell ref="A833:C833"/>
    <mergeCell ref="D785:E785"/>
    <mergeCell ref="A783:F783"/>
    <mergeCell ref="A784:F784"/>
    <mergeCell ref="A796:C796"/>
    <mergeCell ref="A795:C795"/>
    <mergeCell ref="A761:C761"/>
    <mergeCell ref="A762:C762"/>
    <mergeCell ref="A772:C772"/>
    <mergeCell ref="A773:C773"/>
    <mergeCell ref="A785:A786"/>
    <mergeCell ref="B785:C785"/>
    <mergeCell ref="A922:C922"/>
    <mergeCell ref="A117:C117"/>
    <mergeCell ref="A118:C118"/>
    <mergeCell ref="A726:C726"/>
    <mergeCell ref="A797:C797"/>
    <mergeCell ref="A810:C810"/>
    <mergeCell ref="A822:C822"/>
    <mergeCell ref="A835:C835"/>
    <mergeCell ref="A879:B879"/>
    <mergeCell ref="A886:C886"/>
    <mergeCell ref="A898:C898"/>
    <mergeCell ref="A910:C910"/>
    <mergeCell ref="A334:C334"/>
    <mergeCell ref="A346:C346"/>
    <mergeCell ref="A357:C357"/>
    <mergeCell ref="A368:C368"/>
    <mergeCell ref="A412:C412"/>
    <mergeCell ref="A909:C909"/>
    <mergeCell ref="A834:C834"/>
    <mergeCell ref="A845:C845"/>
    <mergeCell ref="A846:C846"/>
    <mergeCell ref="A808:C808"/>
    <mergeCell ref="A809:C809"/>
    <mergeCell ref="A820:C820"/>
    <mergeCell ref="A483:D483"/>
    <mergeCell ref="A482:D482"/>
    <mergeCell ref="D70:D71"/>
    <mergeCell ref="A104:A105"/>
    <mergeCell ref="B104:C104"/>
    <mergeCell ref="D104:D105"/>
    <mergeCell ref="A101:D101"/>
    <mergeCell ref="F785:F786"/>
    <mergeCell ref="A5:G5"/>
    <mergeCell ref="A651:C651"/>
    <mergeCell ref="A687:C687"/>
    <mergeCell ref="A688:C688"/>
    <mergeCell ref="A724:C724"/>
    <mergeCell ref="A725:C725"/>
    <mergeCell ref="A578:C578"/>
    <mergeCell ref="A579:C579"/>
    <mergeCell ref="A613:C613"/>
    <mergeCell ref="A614:C614"/>
    <mergeCell ref="A650:C650"/>
    <mergeCell ref="A615:C615"/>
    <mergeCell ref="A652:C652"/>
    <mergeCell ref="A689:C689"/>
    <mergeCell ref="A461:C461"/>
    <mergeCell ref="A471:C471"/>
  </mergeCells>
  <hyperlinks>
    <hyperlink ref="A143" location="_ftn1" display="_ftn1" xr:uid="{B257BD8F-8890-4470-8C14-8AD940181325}"/>
    <hyperlink ref="A145" location="_ftnref1" display="_ftnref1" xr:uid="{7922FD5B-2655-4B1E-B7C2-2A696EA95235}"/>
    <hyperlink ref="A207" location="_ftn1" display="_ftn1" xr:uid="{94287E71-8811-4D9D-B85E-E2200893AC78}"/>
    <hyperlink ref="A209" location="_ftnref1" display="_ftnref1" xr:uid="{E4E1D64C-63C0-41A9-81F5-0B60B01CE98F}"/>
    <hyperlink ref="A240" location="_ftn1" display="_ftn1" xr:uid="{121F3DF0-9F85-46F1-BC93-BD991FFED062}"/>
    <hyperlink ref="A273" location="_ftn1" display="_ftn1" xr:uid="{8F0085EE-7078-4405-AFB4-1FD445E468CB}"/>
    <hyperlink ref="A306" location="_ftn1" display="_ftn1" xr:uid="{2D5BA6DB-5A03-40F6-9416-FFFE0D155C9D}"/>
    <hyperlink ref="A338" location="_ftn1" display="_ftn1" xr:uid="{68AEE1C7-7D08-4AD1-95F3-D629FFB35938}"/>
    <hyperlink ref="A443" location="_ftnref1" display="_ftnref1" xr:uid="{A34AE105-C19A-40E0-BC86-13C7F2FCBD46}"/>
    <hyperlink ref="A644" location="_ftn1" display="_ftn1" xr:uid="{AAD62984-50BD-4C34-9B7C-A681EB78FF34}"/>
    <hyperlink ref="A46" location="_ftnref1" display="_ftnref1" xr:uid="{8DBE048E-9504-47F9-95A6-22521B14CBE8}"/>
    <hyperlink ref="A44" location="_ftn1" display="_ftn1" xr:uid="{B1DC91E8-0D90-455D-B52F-A74EED67E92A}"/>
    <hyperlink ref="A340" location="_ftnref1" display="_ftnref1" xr:uid="{44F25D0D-568C-4794-87F7-6EACC5268AE8}"/>
    <hyperlink ref="A11" r:id="rId1" display="https://scc.ajman.ae/ar/node/38" xr:uid="{EA7EA6F8-7A10-4077-A2B9-AFEC3D65FEDC}"/>
    <hyperlink ref="C11" r:id="rId2" display="https://scc.ajman.ae/ar/node/18" xr:uid="{EB5D49D4-85B9-4F19-98D2-03FBE9595F57}"/>
    <hyperlink ref="D11" r:id="rId3" display="https://scc.ajman.ae/ar/node/37" xr:uid="{CC330068-B96C-456B-B8F1-B5EED875F62F}"/>
    <hyperlink ref="B11" r:id="rId4" display="https://scc.ajman.ae/ar/node/36" xr:uid="{03713FD5-62E7-4DE8-A0F7-416F90341707}"/>
    <hyperlink ref="D12" r:id="rId5" display="https://scc.ajman.ae/en/node/37" xr:uid="{ABBFAD0A-5A82-4A53-A143-E13A18CE0990}"/>
    <hyperlink ref="C12" r:id="rId6" display="https://scc.ajman.ae/en/node/18" xr:uid="{3725B490-E8A8-40F5-8106-93EB3592318A}"/>
    <hyperlink ref="B12" r:id="rId7" display="https://scc.ajman.ae/en/node/36" xr:uid="{96FE0941-780C-4B3C-9706-4F10CF93163C}"/>
    <hyperlink ref="A12" r:id="rId8" display="https://scc.ajman.ae/en/node/38" xr:uid="{43A22A85-5E88-4798-A637-6C515C46C301}"/>
    <hyperlink ref="A242" location="_ftnref1" display="_ftnref1" xr:uid="{C6D6F7F0-93F8-400F-8612-4871A57F998C}"/>
    <hyperlink ref="A275" location="_ftnref1" display="_ftnref1" xr:uid="{19D3CBFF-58A3-44E7-9DB4-06F80ABEEB81}"/>
    <hyperlink ref="A308" location="_ftnref1" display="_ftnref1" xr:uid="{B263A042-F897-4F95-9AC7-7705B5326174}"/>
    <hyperlink ref="A441" location="_ftn1" display="_ftn1" xr:uid="{D365C330-C1E1-4264-9A41-A6B40D1BB8EF}"/>
    <hyperlink ref="A456" location="_ftnref1" display="_ftnref1" xr:uid="{E078100C-3434-4A62-86CA-604282DAC07F}"/>
    <hyperlink ref="A454" location="_ftn1" display="_ftn1" xr:uid="{5382B787-AF79-48ED-90D4-B428D8350707}"/>
    <hyperlink ref="A490" location="_ftnref1" display="_ftnref1" xr:uid="{C89D0516-5FC4-49CB-8C62-2660AA3637D6}"/>
    <hyperlink ref="A817" location="_ftnref1" display="_ftnref1" xr:uid="{9349B169-8510-4E04-BC62-805F6022A7E8}"/>
    <hyperlink ref="A792" location="_ftnref1" display="_ftnref1" xr:uid="{B8FFB2A0-7B48-4055-952C-77506E446430}"/>
    <hyperlink ref="A408" location="_ftnref1" display="_ftnref1" xr:uid="{039DC048-F719-4C0F-9591-F93BDEF7A905}"/>
    <hyperlink ref="A502" location="_ftnref1" display="_ftnref1" xr:uid="{E37BC8C0-300E-407C-868F-4525C13B8B0D}"/>
  </hyperlinks>
  <pageMargins left="0.7" right="0.7" top="0.75" bottom="0.75" header="0.3" footer="0.3"/>
  <pageSetup paperSize="9" orientation="portrait" r:id="rId9"/>
  <ignoredErrors>
    <ignoredError sqref="B62:C62 B28:C28 B44:C44 B79:C79 B113:C113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Sheet1</vt:lpstr>
      <vt:lpstr>Sheet1!_ftn1</vt:lpstr>
      <vt:lpstr>Sheet1!_ftnref1</vt:lpstr>
      <vt:lpstr>Sheet1!_Hlk108983275</vt:lpstr>
      <vt:lpstr>Sheet1!_Hlk108983823</vt:lpstr>
      <vt:lpstr>Sheet1!_Hlk67211333</vt:lpstr>
      <vt:lpstr>Sheet1!_Hlk73009195</vt:lpstr>
      <vt:lpstr>Sheet1!_Hlk74466031</vt:lpstr>
      <vt:lpstr>Sheet1!_Hlk74650424</vt:lpstr>
      <vt:lpstr>Sheet1!_Hlk74725832</vt:lpstr>
      <vt:lpstr>Sheet1!_Hlk75950772</vt:lpstr>
      <vt:lpstr>Sheet1!_Hlk75951362</vt:lpstr>
      <vt:lpstr>Sheet1!_Hlk80090645</vt:lpstr>
      <vt:lpstr>Sheet1!_Toc106351332</vt:lpstr>
      <vt:lpstr>Sheet1!_Toc109906209</vt:lpstr>
      <vt:lpstr>Sheet1!_Toc46054175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2025-01-02T06:34:55Z</dcterms:modified>
</cp:coreProperties>
</file>